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Dešťová kanalizace" sheetId="2" r:id="rId2"/>
    <sheet name="02 - Přípojka splaškové k..." sheetId="3" r:id="rId3"/>
    <sheet name="03 - Areálový vodovod" sheetId="4" r:id="rId4"/>
    <sheet name="04 - ZTI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Dešťová kanalizace'!$C$86:$K$221</definedName>
    <definedName name="_xlnm.Print_Area" localSheetId="1">'01 - Dešťová kanalizace'!$C$4:$J$39,'01 - Dešťová kanalizace'!$C$45:$J$68,'01 - Dešťová kanalizace'!$C$74:$K$221</definedName>
    <definedName name="_xlnm.Print_Titles" localSheetId="1">'01 - Dešťová kanalizace'!$86:$86</definedName>
    <definedName name="_xlnm._FilterDatabase" localSheetId="2" hidden="1">'02 - Přípojka splaškové k...'!$C$85:$K$185</definedName>
    <definedName name="_xlnm.Print_Area" localSheetId="2">'02 - Přípojka splaškové k...'!$C$4:$J$39,'02 - Přípojka splaškové k...'!$C$45:$J$67,'02 - Přípojka splaškové k...'!$C$73:$K$185</definedName>
    <definedName name="_xlnm.Print_Titles" localSheetId="2">'02 - Přípojka splaškové k...'!$85:$85</definedName>
    <definedName name="_xlnm._FilterDatabase" localSheetId="3" hidden="1">'03 - Areálový vodovod'!$C$86:$K$181</definedName>
    <definedName name="_xlnm.Print_Area" localSheetId="3">'03 - Areálový vodovod'!$C$4:$J$39,'03 - Areálový vodovod'!$C$45:$J$68,'03 - Areálový vodovod'!$C$74:$K$181</definedName>
    <definedName name="_xlnm.Print_Titles" localSheetId="3">'03 - Areálový vodovod'!$86:$86</definedName>
    <definedName name="_xlnm._FilterDatabase" localSheetId="4" hidden="1">'04 - ZTI'!$C$95:$K$342</definedName>
    <definedName name="_xlnm.Print_Area" localSheetId="4">'04 - ZTI'!$C$4:$J$39,'04 - ZTI'!$C$45:$J$77,'04 - ZTI'!$C$83:$K$342</definedName>
    <definedName name="_xlnm.Print_Titles" localSheetId="4">'04 - ZTI'!$95:$95</definedName>
    <definedName name="_xlnm.Print_Area" localSheetId="5">'Seznam figur'!$C$4:$G$279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341"/>
  <c r="BH341"/>
  <c r="BG341"/>
  <c r="BF341"/>
  <c r="T341"/>
  <c r="R341"/>
  <c r="P341"/>
  <c r="BI339"/>
  <c r="BH339"/>
  <c r="BG339"/>
  <c r="BF339"/>
  <c r="T339"/>
  <c r="R339"/>
  <c r="P339"/>
  <c r="BI331"/>
  <c r="BH331"/>
  <c r="BG331"/>
  <c r="BF331"/>
  <c r="T331"/>
  <c r="R331"/>
  <c r="P331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5"/>
  <c r="BH245"/>
  <c r="BG245"/>
  <c r="BF245"/>
  <c r="T245"/>
  <c r="R245"/>
  <c r="P245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T147"/>
  <c r="R148"/>
  <c r="R147"/>
  <c r="P148"/>
  <c r="P147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6"/>
  <c r="BH136"/>
  <c r="BG136"/>
  <c r="BF136"/>
  <c r="T136"/>
  <c r="R136"/>
  <c r="P136"/>
  <c r="BI130"/>
  <c r="BH130"/>
  <c r="BG130"/>
  <c r="BF130"/>
  <c r="T130"/>
  <c r="R130"/>
  <c r="P130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90"/>
  <c r="E7"/>
  <c r="E48"/>
  <c i="4" r="J37"/>
  <c r="J36"/>
  <c i="1" r="AY57"/>
  <c i="4" r="J35"/>
  <c i="1" r="AX57"/>
  <c i="4"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1"/>
  <c r="BH121"/>
  <c r="BG121"/>
  <c r="BF121"/>
  <c r="T121"/>
  <c r="R121"/>
  <c r="P121"/>
  <c r="BI114"/>
  <c r="BH114"/>
  <c r="BG114"/>
  <c r="BF114"/>
  <c r="T114"/>
  <c r="R114"/>
  <c r="P114"/>
  <c r="BI108"/>
  <c r="BH108"/>
  <c r="BG108"/>
  <c r="BF108"/>
  <c r="T108"/>
  <c r="R108"/>
  <c r="P108"/>
  <c r="BI101"/>
  <c r="BH101"/>
  <c r="BG101"/>
  <c r="BF101"/>
  <c r="T101"/>
  <c r="R101"/>
  <c r="P101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3" r="J37"/>
  <c r="J36"/>
  <c i="1" r="AY56"/>
  <c i="3" r="J35"/>
  <c i="1" r="AX56"/>
  <c i="3"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6"/>
  <c r="BH136"/>
  <c r="BG136"/>
  <c r="BF136"/>
  <c r="T136"/>
  <c r="R136"/>
  <c r="P136"/>
  <c r="BI127"/>
  <c r="BH127"/>
  <c r="BG127"/>
  <c r="BF127"/>
  <c r="T127"/>
  <c r="R127"/>
  <c r="P127"/>
  <c r="BI120"/>
  <c r="BH120"/>
  <c r="BG120"/>
  <c r="BF120"/>
  <c r="T120"/>
  <c r="R120"/>
  <c r="P120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2" r="J37"/>
  <c r="J36"/>
  <c i="1" r="AY55"/>
  <c i="2" r="J35"/>
  <c i="1" r="AX55"/>
  <c i="2"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39"/>
  <c r="BH139"/>
  <c r="BG139"/>
  <c r="BF139"/>
  <c r="T139"/>
  <c r="R139"/>
  <c r="P139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1" r="L50"/>
  <c r="AM50"/>
  <c r="AM49"/>
  <c r="L49"/>
  <c r="AM47"/>
  <c r="L47"/>
  <c r="L45"/>
  <c r="L44"/>
  <c i="2" r="J204"/>
  <c i="5" r="J229"/>
  <c i="2" r="J158"/>
  <c i="5" r="BK292"/>
  <c r="J178"/>
  <c i="3" r="J114"/>
  <c i="5" r="J225"/>
  <c i="3" r="J147"/>
  <c i="5" r="BK311"/>
  <c i="2" r="BK184"/>
  <c i="5" r="J284"/>
  <c r="BK123"/>
  <c i="4" r="BK169"/>
  <c i="5" r="J313"/>
  <c i="3" r="BK148"/>
  <c i="5" r="BK317"/>
  <c r="BK206"/>
  <c i="4" r="J147"/>
  <c i="5" r="BK227"/>
  <c i="3" r="BK164"/>
  <c i="5" r="BK186"/>
  <c i="2" r="BK93"/>
  <c i="4" r="BK152"/>
  <c i="5" r="BK136"/>
  <c i="4" r="J161"/>
  <c i="5" r="J305"/>
  <c i="2" r="BK168"/>
  <c i="5" r="J203"/>
  <c i="2" r="J180"/>
  <c i="5" r="J307"/>
  <c r="BK274"/>
  <c i="3" r="J107"/>
  <c i="5" r="BK313"/>
  <c i="4" r="J157"/>
  <c i="5" r="BK237"/>
  <c i="3" r="BK172"/>
  <c i="5" r="BK117"/>
  <c i="3" r="J156"/>
  <c i="5" r="J274"/>
  <c r="J103"/>
  <c i="4" r="BK149"/>
  <c i="2" r="J114"/>
  <c i="4" r="BK146"/>
  <c i="5" r="BK236"/>
  <c i="3" r="BK156"/>
  <c i="5" r="BK130"/>
  <c i="3" r="J164"/>
  <c i="5" r="J341"/>
  <c i="3" r="BK93"/>
  <c i="5" r="BK141"/>
  <c i="2" r="J90"/>
  <c i="4" r="BK147"/>
  <c i="5" r="BK197"/>
  <c i="3" r="BK127"/>
  <c i="5" r="BK240"/>
  <c i="3" r="J140"/>
  <c i="5" r="J245"/>
  <c r="J269"/>
  <c i="4" r="J130"/>
  <c i="5" r="BK99"/>
  <c i="2" r="J161"/>
  <c i="3" r="BK147"/>
  <c i="5" r="J236"/>
  <c i="4" r="J101"/>
  <c i="5" r="BK341"/>
  <c i="3" r="BK160"/>
  <c i="5" r="BK188"/>
  <c i="2" r="BK207"/>
  <c i="4" r="J134"/>
  <c i="5" r="J331"/>
  <c i="2" r="J148"/>
  <c i="5" r="J218"/>
  <c i="2" r="J93"/>
  <c i="5" r="J141"/>
  <c i="3" r="J127"/>
  <c i="5" r="J99"/>
  <c i="2" r="BK107"/>
  <c i="4" r="BK174"/>
  <c i="5" r="J209"/>
  <c r="J200"/>
  <c r="J159"/>
  <c i="2" r="BK120"/>
  <c i="4" r="J155"/>
  <c i="5" r="J148"/>
  <c i="2" r="J166"/>
  <c i="4" r="J144"/>
  <c i="5" r="J302"/>
  <c i="2" r="BK166"/>
  <c i="4" r="J171"/>
  <c i="5" r="BK232"/>
  <c i="2" r="BK158"/>
  <c i="4" r="J121"/>
  <c i="5" r="BK167"/>
  <c i="2" r="J179"/>
  <c i="4" r="BK173"/>
  <c i="5" r="BK280"/>
  <c i="2" r="BK145"/>
  <c i="5" r="J260"/>
  <c r="BK278"/>
  <c i="3" r="J176"/>
  <c i="5" r="BK181"/>
  <c r="BK233"/>
  <c i="3" r="J168"/>
  <c i="5" r="BK269"/>
  <c i="2" r="BK183"/>
  <c i="5" r="BK225"/>
  <c i="2" r="BK212"/>
  <c i="5" r="BK260"/>
  <c r="J190"/>
  <c i="3" r="J120"/>
  <c i="5" r="J170"/>
  <c i="2" r="J220"/>
  <c i="4" r="BK136"/>
  <c i="5" r="BK144"/>
  <c i="3" r="J143"/>
  <c i="4" r="J173"/>
  <c i="5" r="BK195"/>
  <c i="2" r="J184"/>
  <c i="4" r="BK101"/>
  <c i="1" r="AS54"/>
  <c i="2" r="J210"/>
  <c i="5" r="BK315"/>
  <c r="J258"/>
  <c i="3" r="J157"/>
  <c i="4" r="J153"/>
  <c i="5" r="BK295"/>
  <c i="3" r="BK149"/>
  <c i="5" r="J290"/>
  <c i="3" r="J170"/>
  <c i="5" r="J136"/>
  <c i="2" r="J183"/>
  <c i="4" r="BK155"/>
  <c i="5" r="J172"/>
  <c i="3" r="J161"/>
  <c i="5" r="J219"/>
  <c i="2" r="BK177"/>
  <c i="4" r="BK121"/>
  <c i="5" r="BK254"/>
  <c i="4" r="BK90"/>
  <c i="5" r="BK164"/>
  <c i="3" r="J153"/>
  <c i="5" r="BK305"/>
  <c i="2" r="J218"/>
  <c i="5" r="J297"/>
  <c i="3" r="J172"/>
  <c i="5" r="BK271"/>
  <c r="BK307"/>
  <c i="3" r="BK170"/>
  <c i="5" r="J186"/>
  <c i="3" r="BK152"/>
  <c i="5" r="J339"/>
  <c i="2" r="BK114"/>
  <c i="5" r="BK162"/>
  <c r="BK209"/>
  <c i="3" r="BK143"/>
  <c i="2" r="J165"/>
  <c i="4" r="BK140"/>
  <c i="5" r="J156"/>
  <c i="3" r="J166"/>
  <c i="4" r="J114"/>
  <c i="5" r="J162"/>
  <c i="2" r="J177"/>
  <c i="4" r="BK178"/>
  <c i="5" r="J288"/>
  <c r="J252"/>
  <c r="BK331"/>
  <c i="2" r="BK218"/>
  <c i="5" r="BK276"/>
  <c r="J167"/>
  <c i="3" r="J152"/>
  <c i="5" r="J144"/>
  <c i="3" r="BK184"/>
  <c i="5" r="J319"/>
  <c r="BK184"/>
  <c i="3" r="BK166"/>
  <c i="5" r="BK153"/>
  <c i="2" r="BK157"/>
  <c i="5" r="J254"/>
  <c r="J216"/>
  <c i="3" r="J182"/>
  <c i="5" r="J278"/>
  <c i="2" r="BK139"/>
  <c i="4" r="J150"/>
  <c i="5" r="BK241"/>
  <c i="2" r="BK162"/>
  <c i="4" r="BK114"/>
  <c i="5" r="BK288"/>
  <c i="2" r="J139"/>
  <c i="5" r="J240"/>
  <c r="J117"/>
  <c i="3" r="BK120"/>
  <c i="4" r="BK144"/>
  <c i="5" r="J184"/>
  <c i="4" r="J152"/>
  <c i="2" r="J199"/>
  <c i="3" r="BK136"/>
  <c i="5" r="BK203"/>
  <c r="BK218"/>
  <c i="4" r="BK150"/>
  <c i="5" r="BK319"/>
  <c i="2" r="BK199"/>
  <c i="5" r="BK252"/>
  <c i="2" r="BK180"/>
  <c i="4" r="J169"/>
  <c i="5" r="BK192"/>
  <c i="2" r="BK214"/>
  <c i="5" r="J232"/>
  <c i="2" r="BK179"/>
  <c i="5" r="J188"/>
  <c i="2" r="BK208"/>
  <c i="4" r="J178"/>
  <c i="5" r="BK158"/>
  <c i="3" r="BK182"/>
  <c i="5" r="J315"/>
  <c i="2" r="BK161"/>
  <c i="4" r="BK108"/>
  <c i="3" r="BK153"/>
  <c i="5" r="J295"/>
  <c i="2" r="BK204"/>
  <c r="BK170"/>
  <c i="5" r="BK229"/>
  <c i="2" r="J170"/>
  <c i="3" r="J160"/>
  <c i="5" r="J123"/>
  <c i="4" r="BK143"/>
  <c i="5" r="J227"/>
  <c i="3" r="BK168"/>
  <c i="5" r="BK219"/>
  <c i="2" r="BK220"/>
  <c i="4" r="J108"/>
  <c i="2" r="J208"/>
  <c i="3" r="BK178"/>
  <c i="5" r="J233"/>
  <c r="J181"/>
  <c i="3" r="J136"/>
  <c i="5" r="BK216"/>
  <c i="4" r="BK165"/>
  <c i="5" r="BK172"/>
  <c i="2" r="BK90"/>
  <c i="4" r="J90"/>
  <c i="5" r="J153"/>
  <c i="2" r="J212"/>
  <c i="4" r="J139"/>
  <c i="5" r="BK284"/>
  <c i="4" r="J94"/>
  <c i="5" r="BK245"/>
  <c i="2" r="J155"/>
  <c i="4" r="BK134"/>
  <c i="5" r="BK110"/>
  <c i="3" r="BK157"/>
  <c i="5" r="J155"/>
  <c i="2" r="J126"/>
  <c i="4" r="BK163"/>
  <c i="5" r="J206"/>
  <c i="2" r="BK187"/>
  <c i="5" r="BK103"/>
  <c i="2" r="J100"/>
  <c i="5" r="J241"/>
  <c r="BK302"/>
  <c i="3" r="J89"/>
  <c i="5" r="BK286"/>
  <c i="2" r="J207"/>
  <c i="4" r="BK94"/>
  <c i="5" r="J317"/>
  <c i="3" r="J100"/>
  <c i="5" r="J292"/>
  <c i="4" r="J140"/>
  <c i="2" r="J145"/>
  <c i="5" r="J276"/>
  <c i="2" r="BK165"/>
  <c i="3" r="BK107"/>
  <c i="5" r="J195"/>
  <c i="2" r="BK100"/>
  <c i="5" r="BK339"/>
  <c i="3" r="J178"/>
  <c i="5" r="J158"/>
  <c i="2" r="J107"/>
  <c i="5" r="J271"/>
  <c i="3" r="BK140"/>
  <c i="5" r="BK190"/>
  <c i="2" r="J168"/>
  <c i="4" r="J165"/>
  <c i="2" r="J187"/>
  <c i="4" r="J163"/>
  <c i="5" r="J237"/>
  <c i="3" r="BK176"/>
  <c i="5" r="J294"/>
  <c i="4" r="BK139"/>
  <c i="5" r="BK159"/>
  <c i="2" r="J157"/>
  <c i="4" r="BK157"/>
  <c i="5" r="BK300"/>
  <c i="2" r="BK155"/>
  <c i="4" r="BK161"/>
  <c i="5" r="J311"/>
  <c i="2" r="J214"/>
  <c i="4" r="J149"/>
  <c i="2" r="BK210"/>
  <c i="4" r="J174"/>
  <c i="2" r="BK148"/>
  <c i="4" r="J143"/>
  <c i="5" r="J130"/>
  <c i="2" r="BK186"/>
  <c i="4" r="J167"/>
  <c i="5" r="J174"/>
  <c i="2" r="J162"/>
  <c i="4" r="BK153"/>
  <c i="5" r="J322"/>
  <c i="3" r="J184"/>
  <c i="5" r="BK297"/>
  <c i="2" r="J120"/>
  <c i="4" r="BK167"/>
  <c i="5" r="BK294"/>
  <c i="3" r="J148"/>
  <c i="5" r="BK170"/>
  <c i="2" r="J195"/>
  <c i="4" r="J180"/>
  <c i="5" r="J192"/>
  <c i="3" r="BK100"/>
  <c i="5" r="J164"/>
  <c i="2" r="J186"/>
  <c i="4" r="J146"/>
  <c i="5" r="BK282"/>
  <c i="3" r="J149"/>
  <c i="5" r="BK148"/>
  <c r="BK155"/>
  <c i="3" r="BK114"/>
  <c i="5" r="J197"/>
  <c i="2" r="BK191"/>
  <c i="5" r="BK258"/>
  <c r="J110"/>
  <c i="4" r="BK180"/>
  <c i="5" r="J282"/>
  <c i="3" r="BK161"/>
  <c i="5" r="BK156"/>
  <c r="J286"/>
  <c i="4" r="J136"/>
  <c i="5" r="BK290"/>
  <c r="BK322"/>
  <c i="2" r="J191"/>
  <c i="5" r="J300"/>
  <c r="BK174"/>
  <c i="3" r="J93"/>
  <c i="5" r="BK200"/>
  <c i="2" r="BK195"/>
  <c i="4" r="BK130"/>
  <c i="3" r="BK89"/>
  <c i="5" r="BK178"/>
  <c i="2" r="BK126"/>
  <c i="4" r="BK171"/>
  <c i="5" r="J280"/>
  <c i="2" l="1" r="BK211"/>
  <c r="J211"/>
  <c r="J65"/>
  <c i="3" r="P175"/>
  <c i="4" r="T135"/>
  <c r="R177"/>
  <c r="R176"/>
  <c i="2" r="R154"/>
  <c i="3" r="P88"/>
  <c r="P181"/>
  <c r="P180"/>
  <c i="4" r="P135"/>
  <c r="T177"/>
  <c r="T176"/>
  <c i="2" r="T217"/>
  <c r="T216"/>
  <c i="3" r="T88"/>
  <c r="BK181"/>
  <c r="J181"/>
  <c r="J66"/>
  <c i="4" r="P154"/>
  <c i="5" r="P152"/>
  <c r="T177"/>
  <c i="2" r="P154"/>
  <c r="R217"/>
  <c r="R216"/>
  <c i="3" r="T146"/>
  <c i="4" r="BK160"/>
  <c r="BK159"/>
  <c r="J159"/>
  <c r="J64"/>
  <c i="5" r="P98"/>
  <c r="R169"/>
  <c r="T194"/>
  <c i="2" r="BK154"/>
  <c r="J154"/>
  <c r="J63"/>
  <c r="R211"/>
  <c i="3" r="R88"/>
  <c r="R181"/>
  <c r="R180"/>
  <c i="4" r="R135"/>
  <c r="P177"/>
  <c r="P176"/>
  <c i="5" r="BK98"/>
  <c r="BK169"/>
  <c r="J169"/>
  <c r="J65"/>
  <c r="R177"/>
  <c r="R273"/>
  <c i="2" r="R89"/>
  <c r="P203"/>
  <c i="3" r="T175"/>
  <c i="4" r="T89"/>
  <c r="T88"/>
  <c i="5" r="T98"/>
  <c r="P169"/>
  <c r="R228"/>
  <c r="BK299"/>
  <c r="J299"/>
  <c r="J71"/>
  <c r="P304"/>
  <c i="2" r="P89"/>
  <c r="T203"/>
  <c i="3" r="T181"/>
  <c r="T180"/>
  <c i="4" r="BK135"/>
  <c r="J135"/>
  <c r="J62"/>
  <c r="T154"/>
  <c i="5" r="T152"/>
  <c r="P194"/>
  <c r="T273"/>
  <c r="R304"/>
  <c i="2" r="BK89"/>
  <c r="J89"/>
  <c r="J61"/>
  <c r="BK203"/>
  <c r="J203"/>
  <c r="J64"/>
  <c r="T211"/>
  <c i="3" r="BK88"/>
  <c r="J88"/>
  <c r="J61"/>
  <c r="BK175"/>
  <c r="J175"/>
  <c r="J64"/>
  <c i="4" r="P89"/>
  <c r="P88"/>
  <c r="BK154"/>
  <c r="J154"/>
  <c r="J63"/>
  <c r="BK177"/>
  <c r="BK176"/>
  <c r="J176"/>
  <c r="J66"/>
  <c i="5" r="P177"/>
  <c r="T228"/>
  <c r="P299"/>
  <c r="BK310"/>
  <c r="J310"/>
  <c r="J74"/>
  <c i="2" r="P217"/>
  <c r="P216"/>
  <c i="3" r="R175"/>
  <c i="4" r="R89"/>
  <c r="R88"/>
  <c r="R154"/>
  <c i="5" r="R152"/>
  <c r="BK228"/>
  <c r="J228"/>
  <c r="J69"/>
  <c r="P310"/>
  <c r="P309"/>
  <c i="2" r="T154"/>
  <c r="P211"/>
  <c i="3" r="BK146"/>
  <c r="J146"/>
  <c r="J63"/>
  <c i="4" r="BK89"/>
  <c r="BK88"/>
  <c r="J88"/>
  <c r="J60"/>
  <c r="T160"/>
  <c r="T159"/>
  <c i="5" r="R98"/>
  <c r="R97"/>
  <c r="BK177"/>
  <c r="P228"/>
  <c r="BK304"/>
  <c r="J304"/>
  <c r="J72"/>
  <c r="T304"/>
  <c r="P338"/>
  <c r="P337"/>
  <c i="2" r="T89"/>
  <c r="T88"/>
  <c r="T87"/>
  <c r="BK217"/>
  <c r="BK216"/>
  <c r="J216"/>
  <c r="J66"/>
  <c i="3" r="R146"/>
  <c i="4" r="R160"/>
  <c r="R159"/>
  <c i="5" r="BK152"/>
  <c r="J152"/>
  <c r="J64"/>
  <c r="T169"/>
  <c r="R194"/>
  <c r="P273"/>
  <c r="T299"/>
  <c r="R310"/>
  <c r="R309"/>
  <c r="R338"/>
  <c r="R337"/>
  <c i="2" r="R203"/>
  <c i="3" r="P146"/>
  <c i="4" r="P160"/>
  <c r="P159"/>
  <c i="5" r="BK194"/>
  <c r="J194"/>
  <c r="J68"/>
  <c r="BK273"/>
  <c r="J273"/>
  <c r="J70"/>
  <c r="R299"/>
  <c r="T310"/>
  <c r="T309"/>
  <c r="BK338"/>
  <c r="J338"/>
  <c r="J76"/>
  <c r="T338"/>
  <c r="T337"/>
  <c i="3" r="BK142"/>
  <c r="J142"/>
  <c r="J62"/>
  <c i="5" r="BK147"/>
  <c r="J147"/>
  <c r="J63"/>
  <c i="2" r="BK147"/>
  <c r="J147"/>
  <c r="J62"/>
  <c i="5" r="BK143"/>
  <c r="J143"/>
  <c r="J62"/>
  <c i="4" r="J89"/>
  <c r="J61"/>
  <c i="5" r="J52"/>
  <c r="BE110"/>
  <c r="BE130"/>
  <c r="BE141"/>
  <c r="BE148"/>
  <c r="BE225"/>
  <c r="BE188"/>
  <c r="BE195"/>
  <c i="4" r="BK87"/>
  <c r="J87"/>
  <c r="J177"/>
  <c r="J67"/>
  <c i="5" r="E86"/>
  <c r="BE181"/>
  <c r="BE218"/>
  <c r="BE240"/>
  <c r="BE315"/>
  <c r="BE317"/>
  <c r="BE322"/>
  <c r="BE331"/>
  <c r="BE339"/>
  <c r="F55"/>
  <c r="BE200"/>
  <c r="BE233"/>
  <c r="BE245"/>
  <c r="BE271"/>
  <c r="BE276"/>
  <c r="BE319"/>
  <c r="BE117"/>
  <c r="BE241"/>
  <c r="BE254"/>
  <c r="BE260"/>
  <c r="BE284"/>
  <c r="BE300"/>
  <c r="BE313"/>
  <c r="BE341"/>
  <c r="BE103"/>
  <c r="BE258"/>
  <c r="BE153"/>
  <c r="BE158"/>
  <c r="BE288"/>
  <c r="BE311"/>
  <c i="4" r="J160"/>
  <c r="J65"/>
  <c i="5" r="BE164"/>
  <c r="BE172"/>
  <c r="BE184"/>
  <c r="BE232"/>
  <c r="BE237"/>
  <c r="BE294"/>
  <c r="BE305"/>
  <c r="BE99"/>
  <c r="BE155"/>
  <c r="BE178"/>
  <c r="BE209"/>
  <c r="BE219"/>
  <c r="BE229"/>
  <c r="BE269"/>
  <c r="BE274"/>
  <c r="BE282"/>
  <c r="BE297"/>
  <c r="BE302"/>
  <c r="BE144"/>
  <c r="BE159"/>
  <c r="BE174"/>
  <c r="BE216"/>
  <c r="BE236"/>
  <c r="BE252"/>
  <c r="BE280"/>
  <c r="BE292"/>
  <c r="BE295"/>
  <c r="BE307"/>
  <c r="BE156"/>
  <c r="BE167"/>
  <c r="BE170"/>
  <c r="BE192"/>
  <c r="BE197"/>
  <c r="BE206"/>
  <c r="BE227"/>
  <c r="BE278"/>
  <c r="BE290"/>
  <c r="BE123"/>
  <c r="BE136"/>
  <c r="BE162"/>
  <c r="BE186"/>
  <c r="BE190"/>
  <c r="BE203"/>
  <c r="BE286"/>
  <c i="4" r="J52"/>
  <c r="BE114"/>
  <c i="3" r="BK180"/>
  <c r="J180"/>
  <c r="J65"/>
  <c i="4" r="F84"/>
  <c r="BE139"/>
  <c r="BE149"/>
  <c r="BE167"/>
  <c r="BE178"/>
  <c r="BE90"/>
  <c r="BE130"/>
  <c r="BE136"/>
  <c r="BE140"/>
  <c r="BE155"/>
  <c r="BE180"/>
  <c r="E77"/>
  <c r="BE134"/>
  <c r="BE153"/>
  <c r="BE173"/>
  <c r="BE94"/>
  <c r="BE121"/>
  <c r="BE157"/>
  <c r="BE161"/>
  <c r="BE165"/>
  <c r="BE101"/>
  <c r="BE146"/>
  <c r="BE169"/>
  <c r="BE108"/>
  <c r="BE163"/>
  <c r="BE171"/>
  <c r="BE144"/>
  <c r="BE174"/>
  <c r="BE147"/>
  <c r="BE152"/>
  <c i="3" r="BK87"/>
  <c r="BK86"/>
  <c r="J86"/>
  <c r="J59"/>
  <c i="4" r="BE143"/>
  <c r="BE150"/>
  <c i="3" r="BE93"/>
  <c r="F83"/>
  <c r="BE182"/>
  <c r="E48"/>
  <c r="BE89"/>
  <c r="BE114"/>
  <c r="BE166"/>
  <c r="BE184"/>
  <c r="J80"/>
  <c r="BE147"/>
  <c r="BE100"/>
  <c r="BE149"/>
  <c r="BE161"/>
  <c r="BE172"/>
  <c i="2" r="BK88"/>
  <c r="J88"/>
  <c r="J60"/>
  <c r="J217"/>
  <c r="J67"/>
  <c i="3" r="BE136"/>
  <c r="BE148"/>
  <c r="BE178"/>
  <c r="BE107"/>
  <c r="BE156"/>
  <c r="BE168"/>
  <c r="BE176"/>
  <c r="BE127"/>
  <c r="BE157"/>
  <c r="BE140"/>
  <c r="BE153"/>
  <c r="BE160"/>
  <c r="BE164"/>
  <c r="BE120"/>
  <c r="BE143"/>
  <c r="BE152"/>
  <c r="BE170"/>
  <c i="2" r="BE191"/>
  <c r="BE218"/>
  <c r="F84"/>
  <c r="BE155"/>
  <c r="BE204"/>
  <c r="BE210"/>
  <c r="BE220"/>
  <c r="BE90"/>
  <c r="BE165"/>
  <c r="BE180"/>
  <c r="BE214"/>
  <c r="BE161"/>
  <c r="BE195"/>
  <c r="E77"/>
  <c r="BE177"/>
  <c r="BE179"/>
  <c r="BE186"/>
  <c r="BE187"/>
  <c r="BE207"/>
  <c r="J52"/>
  <c r="BE100"/>
  <c r="BE148"/>
  <c r="BE166"/>
  <c r="BE170"/>
  <c r="BE199"/>
  <c r="BE93"/>
  <c r="BE120"/>
  <c r="BE126"/>
  <c r="BE145"/>
  <c r="BE157"/>
  <c r="BE158"/>
  <c r="BE208"/>
  <c r="BE114"/>
  <c r="BE139"/>
  <c r="BE168"/>
  <c r="BE183"/>
  <c r="BE107"/>
  <c r="BE162"/>
  <c r="BE184"/>
  <c r="BE212"/>
  <c i="3" r="F34"/>
  <c i="1" r="BA56"/>
  <c i="5" r="F34"/>
  <c i="1" r="BA58"/>
  <c i="2" r="F34"/>
  <c i="1" r="BA55"/>
  <c i="4" r="F36"/>
  <c i="1" r="BC57"/>
  <c i="2" r="F35"/>
  <c i="1" r="BB55"/>
  <c i="3" r="F35"/>
  <c i="1" r="BB56"/>
  <c i="3" r="J34"/>
  <c i="1" r="AW56"/>
  <c i="5" r="F35"/>
  <c i="1" r="BB58"/>
  <c i="4" r="J30"/>
  <c i="5" r="J34"/>
  <c i="1" r="AW58"/>
  <c i="2" r="J34"/>
  <c i="1" r="AW55"/>
  <c i="4" r="F35"/>
  <c i="1" r="BB57"/>
  <c i="3" r="F36"/>
  <c i="1" r="BC56"/>
  <c i="2" r="F36"/>
  <c i="1" r="BC55"/>
  <c i="3" r="F37"/>
  <c i="1" r="BD56"/>
  <c i="4" r="J34"/>
  <c i="1" r="AW57"/>
  <c i="4" r="F37"/>
  <c i="1" r="BD57"/>
  <c i="5" r="F36"/>
  <c i="1" r="BC58"/>
  <c i="4" r="F34"/>
  <c i="1" r="BA57"/>
  <c i="2" r="F37"/>
  <c i="1" r="BD55"/>
  <c i="5" r="F37"/>
  <c i="1" r="BD58"/>
  <c i="2" l="1" r="R88"/>
  <c r="R87"/>
  <c i="5" r="P176"/>
  <c i="2" r="P88"/>
  <c r="P87"/>
  <c i="1" r="AU55"/>
  <c i="5" r="R176"/>
  <c r="R96"/>
  <c i="4" r="R87"/>
  <c r="T87"/>
  <c i="5" r="BK176"/>
  <c r="J176"/>
  <c r="J66"/>
  <c i="4" r="P87"/>
  <c i="1" r="AU57"/>
  <c i="3" r="R87"/>
  <c r="R86"/>
  <c i="5" r="T176"/>
  <c r="BK97"/>
  <c r="J97"/>
  <c r="J60"/>
  <c i="3" r="T87"/>
  <c r="T86"/>
  <c i="5" r="T97"/>
  <c r="P97"/>
  <c r="P96"/>
  <c i="1" r="AU58"/>
  <c i="3" r="P87"/>
  <c r="P86"/>
  <c i="1" r="AU56"/>
  <c i="5" r="J177"/>
  <c r="J67"/>
  <c r="BK309"/>
  <c r="J309"/>
  <c r="J73"/>
  <c r="BK337"/>
  <c r="J337"/>
  <c r="J75"/>
  <c r="J98"/>
  <c r="J61"/>
  <c i="1" r="AG57"/>
  <c i="4" r="J59"/>
  <c i="3" r="J87"/>
  <c r="J60"/>
  <c i="2" r="BK87"/>
  <c r="J87"/>
  <c r="J59"/>
  <c i="3" r="J33"/>
  <c i="1" r="AV56"/>
  <c r="AT56"/>
  <c i="2" r="F33"/>
  <c i="1" r="AZ55"/>
  <c i="5" r="F33"/>
  <c i="1" r="AZ58"/>
  <c i="4" r="J33"/>
  <c i="1" r="AV57"/>
  <c r="AT57"/>
  <c r="AN57"/>
  <c r="BC54"/>
  <c r="W32"/>
  <c r="BD54"/>
  <c r="W33"/>
  <c i="3" r="J30"/>
  <c i="1" r="AG56"/>
  <c i="5" r="J33"/>
  <c i="1" r="AV58"/>
  <c r="AT58"/>
  <c i="3" r="F33"/>
  <c i="1" r="AZ56"/>
  <c i="4" r="F33"/>
  <c i="1" r="AZ57"/>
  <c i="2" r="J33"/>
  <c i="1" r="AV55"/>
  <c r="AT55"/>
  <c r="BB54"/>
  <c r="AX54"/>
  <c r="BA54"/>
  <c r="AW54"/>
  <c r="AK30"/>
  <c i="5" l="1" r="T96"/>
  <c r="BK96"/>
  <c r="J96"/>
  <c i="1" r="AN56"/>
  <c i="4" r="J39"/>
  <c i="3" r="J39"/>
  <c i="2" r="J30"/>
  <c i="1" r="AG55"/>
  <c r="W30"/>
  <c r="AU54"/>
  <c r="AZ54"/>
  <c r="W29"/>
  <c i="5" r="J30"/>
  <c i="1" r="AG58"/>
  <c r="W31"/>
  <c r="AY54"/>
  <c i="5" l="1" r="J39"/>
  <c r="J59"/>
  <c i="2" r="J39"/>
  <c i="1" r="AN55"/>
  <c r="AN58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<sst xmlns="http://schemas.openxmlformats.org/spreadsheetml/2006/main">
  <si>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</si>
  <si>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</si>
  <si>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</si>
  <si>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</si>
  <si>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</si>
  <si>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{b545a012-aa4b-4f1e-89a2-86cbbba17982}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</si>
  <si>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</si>
  <si>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</si>
  <si>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</si>
  <si>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</si>
  <si>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</si>
  <si>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</si>
  <si>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</si>
  <si>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</si>
  <si>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X_2022_04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</si>
  <si>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</si>
  <si>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</si>
  <si>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čtyř antukových kurtů včetně zázemí, parc. č. 2193/1, 2192, Žďár nad Sázavou</t>
  </si>
  <si>
    <t>KSO:</t>
  </si>
  <si>
    <t/>
  </si>
  <si>
    <t>CC-CZ:</t>
  </si>
  <si>
    <t>Místo:</t>
  </si>
  <si>
    <t>Žďár nad Sázavou</t>
  </si>
  <si>
    <t>Datum:</t>
  </si>
  <si>
    <t>10. 4. 2024</t>
  </si>
  <si>
    <t>Zadavatel:</t>
  </si>
  <si>
    <t>IČ:</t>
  </si>
  <si>
    <t>Město Žďár nad Sázavou</t>
  </si>
  <si>
    <t>DIČ:</t>
  </si>
  <si>
    <t>Uchazeč:</t>
  </si>
  <si>
    <t>Vyplň údaj</t>
  </si>
  <si>
    <t>Projektant:</t>
  </si>
  <si>
    <t>Ing. Lukáš Nekvinda</t>
  </si>
  <si>
    <t>True</t>
  </si>
  <si>
    <t>Zpracovatel:</t>
  </si>
  <si>
    <t>Ing. David Kolouch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</si>
  <si>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</si>
  <si>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</si>
  <si>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</si>
  <si>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</si>
  <si>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</si>
  <si>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</si>
  <si>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</si>
  <si>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</si>
  <si>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</si>
  <si>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</si>
  <si>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</si>
  <si>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</si>
  <si>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</si>
  <si>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</si>
  <si>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</si>
  <si>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</si>
  <si>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</si>
  <si>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</si>
  <si>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</si>
  <si>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</si>
  <si>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</si>
  <si>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</si>
  <si>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</si>
  <si>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</si>
  <si>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</si>
  <si>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</si>
  <si>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</si>
  <si>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</si>
  <si>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</si>
  <si>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</si>
  <si>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</si>
  <si>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</si>
  <si>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</si>
  <si>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</si>
  <si>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</si>
  <si>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</si>
  <si>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</si>
  <si>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</si>
  <si>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</si>
  <si>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</si>
  <si>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</si>
  <si>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</si>
  <si>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Dešťová kanalizace</t>
  </si>
  <si>
    <t>STA</t>
  </si>
  <si>
    <t>1</t>
  </si>
  <si>
    <t>{4a3194f6-4b66-4169-9d72-0f626114c30f}</t>
  </si>
  <si>
    <t>2</t>
  </si>
  <si>
    <t>02</t>
  </si>
  <si>
    <t>Přípojka splaškové kanalizace</t>
  </si>
  <si>
    <t>{eb4a9a97-817f-40e3-80df-83ff27861a90}</t>
  </si>
  <si>
    <t>03</t>
  </si>
  <si>
    <t>Areálový vodovod</t>
  </si>
  <si>
    <t>{94a78b1b-9a08-434a-8e8f-d97b3f23ae73}</t>
  </si>
  <si>
    <t>04</t>
  </si>
  <si>
    <t>ZTI</t>
  </si>
  <si>
    <t>{7f4ce851-5e06-4ce4-9921-36f755cdcca8}</t>
  </si>
  <si>
    <t>DA</t>
  </si>
  <si>
    <t>Bokorysná plocha - DA</t>
  </si>
  <si>
    <t>m2</t>
  </si>
  <si>
    <t>40,2</t>
  </si>
  <si>
    <t>3</t>
  </si>
  <si>
    <t>DB</t>
  </si>
  <si>
    <t>Bokorysná plocha - DB</t>
  </si>
  <si>
    <t>46,94</t>
  </si>
  <si>
    <t>KRYCÍ LIST SOUPISU PRACÍ</t>
  </si>
  <si>
    <t>DC</t>
  </si>
  <si>
    <t>Bokorysná plocha - DC</t>
  </si>
  <si>
    <t>62,16</t>
  </si>
  <si>
    <t>DZA</t>
  </si>
  <si>
    <t>Bokorysná plocha - DZA</t>
  </si>
  <si>
    <t>40,8</t>
  </si>
  <si>
    <t>DZB</t>
  </si>
  <si>
    <t>Bokorysná plocha - DZB</t>
  </si>
  <si>
    <t>7,47</t>
  </si>
  <si>
    <t>OŽ1</t>
  </si>
  <si>
    <t>Odvodňovací žlab 1</t>
  </si>
  <si>
    <t>m</t>
  </si>
  <si>
    <t>17,5</t>
  </si>
  <si>
    <t>Objekt:</t>
  </si>
  <si>
    <t>OŽ2</t>
  </si>
  <si>
    <t>Odvodňovací žlab 2</t>
  </si>
  <si>
    <t>01 - Dešťová kanalizace</t>
  </si>
  <si>
    <t>OŽ3</t>
  </si>
  <si>
    <t>Odvodňovací žlab 3</t>
  </si>
  <si>
    <t>OŽ4</t>
  </si>
  <si>
    <t>Odvodňovací žlab 4</t>
  </si>
  <si>
    <t>OŽ5</t>
  </si>
  <si>
    <t>Odvodňovací žlab 5</t>
  </si>
  <si>
    <t>M</t>
  </si>
  <si>
    <t>OŽ6</t>
  </si>
  <si>
    <t>Odvodňovací žlab 6</t>
  </si>
  <si>
    <t>OŽ7</t>
  </si>
  <si>
    <t>Odvodňovací žlab 7</t>
  </si>
  <si>
    <t>20,5</t>
  </si>
  <si>
    <t>OŽ8</t>
  </si>
  <si>
    <t>Odvodňovací žlab 8</t>
  </si>
  <si>
    <t>PVC_125</t>
  </si>
  <si>
    <t>Délka potrubí PVC SN4 125</t>
  </si>
  <si>
    <t>71,093</t>
  </si>
  <si>
    <t>PVC_160</t>
  </si>
  <si>
    <t>Délka potrubí PVC SN8 160</t>
  </si>
  <si>
    <t>80,742</t>
  </si>
  <si>
    <t>PVC_200</t>
  </si>
  <si>
    <t>Délka potrubí PVC SN8 200</t>
  </si>
  <si>
    <t>25,542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</si>
  <si>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</si>
  <si>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</si>
  <si>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</si>
  <si>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</si>
  <si>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</si>
  <si>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</si>
  <si>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</si>
  <si>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</si>
  <si>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</si>
  <si>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</si>
  <si>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</si>
  <si>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</si>
  <si>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</si>
  <si>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</si>
  <si>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</si>
  <si>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</si>
  <si>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</si>
  <si>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</si>
  <si>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</si>
  <si>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</si>
  <si>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</si>
  <si>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</si>
  <si>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</si>
  <si>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</si>
  <si>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</si>
  <si>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</si>
  <si>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</si>
  <si>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</si>
  <si>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</si>
  <si>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26</t>
  </si>
  <si>
    <t>K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</si>
  <si>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</si>
  <si>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</si>
  <si>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m3</t>
  </si>
  <si>
    <t>CS ÚRS 2024 01</t>
  </si>
  <si>
    <t>4</t>
  </si>
  <si>
    <t>-29215145</t>
  </si>
  <si>
    <t>Online PSC</t>
  </si>
  <si>
    <t>https://podminky.urs.cz/item/CS_URS_2024_01/132154204</t>
  </si>
  <si>
    <t>VV</t>
  </si>
  <si>
    <t>(DA+DB+DC+DZA+DZB)*0,9</t>
  </si>
  <si>
    <t>41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</si>
  <si>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</si>
  <si>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</si>
  <si>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8156794</t>
  </si>
  <si>
    <t>https://podminky.urs.cz/item/CS_URS_2024_01/162351103</t>
  </si>
  <si>
    <t>Výkopy celkem</t>
  </si>
  <si>
    <t>Zpětný zásyp výkopu</t>
  </si>
  <si>
    <t>69,056</t>
  </si>
  <si>
    <t>Součet</t>
  </si>
  <si>
    <t>44</t>
  </si>
  <si>
    <t>167151111</t>
  </si>
  <si>
    <t>Nakládání, skládání a překládání neulehlého výkopku nebo sypaniny strojně nakládání, množství přes 100 m3, z hornin třídy těžitelnosti I, skupiny 1 až 3</t>
  </si>
  <si>
    <t>-441960870</t>
  </si>
  <si>
    <t>https://podminky.urs.cz/item/CS_URS_2024_01/167151111</t>
  </si>
  <si>
    <t>Odvoz na skládku</t>
  </si>
  <si>
    <t>177,813-69,056</t>
  </si>
  <si>
    <t>Zpětný zásyp</t>
  </si>
  <si>
    <t>42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</si>
  <si>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</si>
  <si>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</si>
  <si>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739450173</t>
  </si>
  <si>
    <t>https://podminky.urs.cz/item/CS_URS_2024_01/162551108</t>
  </si>
  <si>
    <t>-69,056</t>
  </si>
  <si>
    <t>45</t>
  </si>
  <si>
    <t>171201221</t>
  </si>
  <si>
    <t>Poplatek za uložení stavebního odpadu na skládce (skládkovné) zeminy a kamení zatříděného do Katalogu odpadů pod kódem 17 05 04</t>
  </si>
  <si>
    <t>t</t>
  </si>
  <si>
    <t>860554838</t>
  </si>
  <si>
    <t>https://podminky.urs.cz/item/CS_URS_2024_01/171201221</t>
  </si>
  <si>
    <t>108,757*1,8 'Přepočtené koeficientem množství</t>
  </si>
  <si>
    <t>46</t>
  </si>
  <si>
    <t>171251201</t>
  </si>
  <si>
    <t>Uložení sypaniny na skládky nebo meziskládky bez hutnění s upravením uložené sypaniny do předepsaného tvaru</t>
  </si>
  <si>
    <t>1215561114</t>
  </si>
  <si>
    <t>https://podminky.urs.cz/item/CS_URS_2024_01/171251201</t>
  </si>
  <si>
    <t>Uložení na skládce</t>
  </si>
  <si>
    <t>Uložení na meziskládce</t>
  </si>
  <si>
    <t>43</t>
  </si>
  <si>
    <t>174151101</t>
  </si>
  <si>
    <t>Zásyp sypaninou z jakékoliv horniny strojně s uložením výkopku ve vrstvách se zhutněním jam, šachet, rýh nebo kolem objektů v těchto vykopávkách</t>
  </si>
  <si>
    <t>704694279</t>
  </si>
  <si>
    <t>https://podminky.urs.cz/item/CS_URS_2024_01/174151101</t>
  </si>
  <si>
    <t>Podsyp, obsyp a zásyp</t>
  </si>
  <si>
    <t>-PVC_125*(0,1+0,3+0,125)*0,8</t>
  </si>
  <si>
    <t>-PVC_160*(0,1+0,3+0,16)*0,9</t>
  </si>
  <si>
    <t>-PVC_200*(0,1+0,3+0,2)*1</t>
  </si>
  <si>
    <t>Souvrství upraveného terénu 150 mm</t>
  </si>
  <si>
    <t>-PVC_125*0,15*0,8</t>
  </si>
  <si>
    <t>-PVC_160*0,15*0,9</t>
  </si>
  <si>
    <t>-PVC_200*0,15*0,9</t>
  </si>
  <si>
    <t>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</si>
  <si>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</si>
  <si>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</si>
  <si>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-702125661</t>
  </si>
  <si>
    <t>https://podminky.urs.cz/item/CS_URS_2024_01/175111101</t>
  </si>
  <si>
    <t>PVC_125*(0,3+0,125)*0,8</t>
  </si>
  <si>
    <t>PVC_160*(0,3+0,16)*0,9</t>
  </si>
  <si>
    <t>PVC_200*(0,3+0,2)*1</t>
  </si>
  <si>
    <t>6</t>
  </si>
  <si>
    <t>58337310</t>
  </si>
  <si>
    <t>štěrkopísek frakce 0/4</t>
  </si>
  <si>
    <t>8</t>
  </si>
  <si>
    <t>1049427751</t>
  </si>
  <si>
    <t>70,37*1,5 'Přepočtené koeficientem množství</t>
  </si>
  <si>
    <t>Vodorovné konstrukce</t>
  </si>
  <si>
    <t>40</t>
  </si>
  <si>
    <t>451572111</t>
  </si>
  <si>
    <t>Lože pod potrubí, stoky a drobné objekty v otevřeném výkopu z kameniva drobného těženého 0 až 4 mm</t>
  </si>
  <si>
    <t>-1276503155</t>
  </si>
  <si>
    <t>https://podminky.urs.cz/item/CS_URS_2024_01/451572111</t>
  </si>
  <si>
    <t>PVC_125*0,1*0,8</t>
  </si>
  <si>
    <t>PVC_160*0,1*0,9</t>
  </si>
  <si>
    <t>PVC_200*0,1*1</t>
  </si>
  <si>
    <t>Trubní vedení</t>
  </si>
  <si>
    <t>9</t>
  </si>
  <si>
    <t>871273R01</t>
  </si>
  <si>
    <t>Montáž kanalizačního potrubí z plastů z tvrdého PVC těsněných gumovým kroužkem v otevřeném výkopu ve sklonu do 20 % DN 125</t>
  </si>
  <si>
    <t>1644002561</t>
  </si>
  <si>
    <t>10</t>
  </si>
  <si>
    <t>28611126</t>
  </si>
  <si>
    <t>trubka kanalizační PVC DN 125x1000mm SN4</t>
  </si>
  <si>
    <t>1216396570</t>
  </si>
  <si>
    <t>11</t>
  </si>
  <si>
    <t>871313121</t>
  </si>
  <si>
    <t>Montáž kanalizačního potrubí z tvrdého PVC-U hladkého plnostěnného tuhost SN 8 DN 160</t>
  </si>
  <si>
    <t>-1777715963</t>
  </si>
  <si>
    <t>https://podminky.urs.cz/item/CS_URS_2024_01/871313121</t>
  </si>
  <si>
    <t>28611164</t>
  </si>
  <si>
    <t>trubka kanalizační PVC-U plnostěnná jednovrstvá DN 160x1000mm SN8</t>
  </si>
  <si>
    <t>-392799509</t>
  </si>
  <si>
    <t>13</t>
  </si>
  <si>
    <t>871353121</t>
  </si>
  <si>
    <t>Montáž kanalizačního potrubí z tvrdého PVC-U hladkého plnostěnného tuhost SN 8 DN 200</t>
  </si>
  <si>
    <t>-1153579408</t>
  </si>
  <si>
    <t>https://podminky.urs.cz/item/CS_URS_2024_01/871353121</t>
  </si>
  <si>
    <t>14</t>
  </si>
  <si>
    <t>28611167</t>
  </si>
  <si>
    <t>trubka kanalizační PVC-U plnostěnná jednovrstvá DN 200x1000mm SN8</t>
  </si>
  <si>
    <t>1500704755</t>
  </si>
  <si>
    <t>20</t>
  </si>
  <si>
    <t>892312121</t>
  </si>
  <si>
    <t>Tlakové zkoušky vzduchem těsnícími vaky ucpávkovými DN 150</t>
  </si>
  <si>
    <t>úsek</t>
  </si>
  <si>
    <t>-1457256827</t>
  </si>
  <si>
    <t>https://podminky.urs.cz/item/CS_URS_2024_01/892312121</t>
  </si>
  <si>
    <t>892352121</t>
  </si>
  <si>
    <t>Tlakové zkoušky vzduchem těsnícími vaky ucpávkovými DN 200</t>
  </si>
  <si>
    <t>1500387008</t>
  </si>
  <si>
    <t>https://podminky.urs.cz/item/CS_URS_2024_01/892352121</t>
  </si>
  <si>
    <t>15</t>
  </si>
  <si>
    <t>894221316</t>
  </si>
  <si>
    <t>Šachty kanalizační z prostého betonu se zvýšenými nároky na prostředí tř. C 25/30 výšky vstupu do 1,50 m na stokách kruhových s kalovou jímkou ve dně šachty DN 1000</t>
  </si>
  <si>
    <t>kus</t>
  </si>
  <si>
    <t>2017174760</t>
  </si>
  <si>
    <t>https://podminky.urs.cz/item/CS_URS_2024_01/894221316</t>
  </si>
  <si>
    <t>šachta DA-1=DZA-2</t>
  </si>
  <si>
    <t xml:space="preserve">šachta DB-1 </t>
  </si>
  <si>
    <t>30</t>
  </si>
  <si>
    <t>894410203</t>
  </si>
  <si>
    <t>Osazení betonových dílců šachet kanalizačních skruž rovná DN 800, výšky 1000 mm</t>
  </si>
  <si>
    <t>842398601</t>
  </si>
  <si>
    <t>https://podminky.urs.cz/item/CS_URS_2024_01/894410203</t>
  </si>
  <si>
    <t>31</t>
  </si>
  <si>
    <t>59224411</t>
  </si>
  <si>
    <t>skruž betonové šachty DN 800 kanalizační 80x100x9cm stupadla poplastovaná</t>
  </si>
  <si>
    <t>-1052508553</t>
  </si>
  <si>
    <t>32</t>
  </si>
  <si>
    <t>894410232</t>
  </si>
  <si>
    <t>Osazení betonových dílců šachet kanalizačních skruž přechodová (konus) DN 1000</t>
  </si>
  <si>
    <t>1677237983</t>
  </si>
  <si>
    <t>https://podminky.urs.cz/item/CS_URS_2024_01/894410232</t>
  </si>
  <si>
    <t>1*2 'Přepočtené koeficientem množství</t>
  </si>
  <si>
    <t>33</t>
  </si>
  <si>
    <t>59224312</t>
  </si>
  <si>
    <t>konus betonové šachty DN 1000 kanalizační 100x62,5x58cm tl stěny 12 stupadla poplastovaná</t>
  </si>
  <si>
    <t>519046852</t>
  </si>
  <si>
    <t>34</t>
  </si>
  <si>
    <t>899102113</t>
  </si>
  <si>
    <t>Osazení poklopů litinových, ocelových nebo železobetonových bez rámů hmotnosti jednotlivě přes 50 kg do 100 kg</t>
  </si>
  <si>
    <t>-1411730895</t>
  </si>
  <si>
    <t>https://podminky.urs.cz/item/CS_URS_2024_01/899102113</t>
  </si>
  <si>
    <t>35</t>
  </si>
  <si>
    <t>28661935</t>
  </si>
  <si>
    <t>poklop šachtový litinový DN 600 pro třídu zatížení D400</t>
  </si>
  <si>
    <t>2051635313</t>
  </si>
  <si>
    <t>16</t>
  </si>
  <si>
    <t>894812202</t>
  </si>
  <si>
    <t>Revizní a čistící šachta z polypropylenu PP pro hladké trouby DN 425 šachtové dno (DN šachty / DN trubního vedení) DN 425/150 průtočné 30°,60°,90°</t>
  </si>
  <si>
    <t>1428526955</t>
  </si>
  <si>
    <t>https://podminky.urs.cz/item/CS_URS_2024_01/894812202</t>
  </si>
  <si>
    <t>šachta DZA-1, DA-3, DB-2, DB-3, DC-1, DC-3</t>
  </si>
  <si>
    <t>19</t>
  </si>
  <si>
    <t>894812203</t>
  </si>
  <si>
    <t>Revizní a čistící šachta z polypropylenu PP pro hladké trouby DN 425 šachtové dno (DN šachty / DN trubního vedení) DN 425/150 s přítokem tvaru T</t>
  </si>
  <si>
    <t>1790768082</t>
  </si>
  <si>
    <t>https://podminky.urs.cz/item/CS_URS_2024_01/894812203</t>
  </si>
  <si>
    <t>šachta DC-2</t>
  </si>
  <si>
    <t>17</t>
  </si>
  <si>
    <t>894812231</t>
  </si>
  <si>
    <t>Revizní a čistící šachta z polypropylenu PP pro hladké trouby DN 425 roura šachtová korugovaná bez hrdla, světlé hloubky 1500 mm</t>
  </si>
  <si>
    <t>-433032370</t>
  </si>
  <si>
    <t>https://podminky.urs.cz/item/CS_URS_2024_01/894812231</t>
  </si>
  <si>
    <t>šachta DZA-1, DA-3, DB-2, DB-3, DC-1, DC-2, DC-3</t>
  </si>
  <si>
    <t>7</t>
  </si>
  <si>
    <t>29</t>
  </si>
  <si>
    <t>894812262</t>
  </si>
  <si>
    <t>Revizní a čistící šachta z polypropylenu PP pro hladké trouby DN 425 poklop litinový (pro třídu zatížení) plný do teleskopické trubky (D400)</t>
  </si>
  <si>
    <t>1115296466</t>
  </si>
  <si>
    <t>https://podminky.urs.cz/item/CS_URS_2024_01/894812262</t>
  </si>
  <si>
    <t>Ostatní konstrukce a práce, bourání</t>
  </si>
  <si>
    <t>36</t>
  </si>
  <si>
    <t>935113111</t>
  </si>
  <si>
    <t>Osazení odvodňovacího žlabu s krycím roštem polymerbetonového šířky do 200 mm</t>
  </si>
  <si>
    <t>1835269741</t>
  </si>
  <si>
    <t>https://podminky.urs.cz/item/CS_URS_2024_01/935113111</t>
  </si>
  <si>
    <t>OŽ1+OŽ2+OŽ3+OŽ4+OŽ5+OŽ6+OŽ7+OŽ8</t>
  </si>
  <si>
    <t>37</t>
  </si>
  <si>
    <t>59227006</t>
  </si>
  <si>
    <t>žlab odvodňovací z polymerbetonu se spádem dna 0,5% 130x155/160mm</t>
  </si>
  <si>
    <t>-2008911617</t>
  </si>
  <si>
    <t>38</t>
  </si>
  <si>
    <t>935923216</t>
  </si>
  <si>
    <t>Osazení odvodňovacího žlabu s krycím roštem vpusti pro žlab šířky do 200 mm</t>
  </si>
  <si>
    <t>1369343472</t>
  </si>
  <si>
    <t>https://podminky.urs.cz/item/CS_URS_2024_01/935923216</t>
  </si>
  <si>
    <t>39</t>
  </si>
  <si>
    <t>59223074</t>
  </si>
  <si>
    <t>vpusť odtoková polymerbetonová s integrovaným těsněním 500x130x380</t>
  </si>
  <si>
    <t>163354269</t>
  </si>
  <si>
    <t>998</t>
  </si>
  <si>
    <t>Přesun hmot</t>
  </si>
  <si>
    <t>27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</si>
  <si>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</si>
  <si>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</si>
  <si>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-2090527693</t>
  </si>
  <si>
    <t>https://podminky.urs.cz/item/CS_URS_2024_01/998276101</t>
  </si>
  <si>
    <t>28</t>
  </si>
  <si>
    <t>998276124</t>
  </si>
  <si>
    <t>Přesun hmot pro trubní vedení hloubené z trub z plastických hmot nebo sklolaminátových Příplatek k cenám za zvětšený přesun přes vymezenou dopravní vzdálenost do 500 m</t>
  </si>
  <si>
    <t>-21917478</t>
  </si>
  <si>
    <t>https://podminky.urs.cz/item/CS_URS_2024_01/998276124</t>
  </si>
  <si>
    <t>VRN</t>
  </si>
  <si>
    <t>Vedlejší rozpočtové náklady</t>
  </si>
  <si>
    <t>VRN1</t>
  </si>
  <si>
    <t>Průzkumné, geodetické a projektové práce</t>
  </si>
  <si>
    <t>22</t>
  </si>
  <si>
    <t>012103000</t>
  </si>
  <si>
    <t>Geodetické práce před výstavbou_x000d_
Vytyčení inženýrských sítí</t>
  </si>
  <si>
    <t>kpl</t>
  </si>
  <si>
    <t>1024</t>
  </si>
  <si>
    <t>755995486</t>
  </si>
  <si>
    <t>https://podminky.urs.cz/item/CS_URS_2024_01/012103000</t>
  </si>
  <si>
    <t>23</t>
  </si>
  <si>
    <t>013254000</t>
  </si>
  <si>
    <t>Dokumentace skutečného provedení stavby</t>
  </si>
  <si>
    <t>896161962</t>
  </si>
  <si>
    <t>https://podminky.urs.cz/item/CS_URS_2024_01/013254000</t>
  </si>
  <si>
    <t>BP</t>
  </si>
  <si>
    <t>Bokorysná plocha</t>
  </si>
  <si>
    <t>116,52</t>
  </si>
  <si>
    <t>KT_200</t>
  </si>
  <si>
    <t>Délka potrubí KT DN200</t>
  </si>
  <si>
    <t>7,935</t>
  </si>
  <si>
    <t>PP_125</t>
  </si>
  <si>
    <t>Délka potrubí PP SN10 125</t>
  </si>
  <si>
    <t>2,99</t>
  </si>
  <si>
    <t>48,185</t>
  </si>
  <si>
    <t>02 - Přípojka splaškové kanalizace</t>
  </si>
  <si>
    <t>-929422259</t>
  </si>
  <si>
    <t>Celkové výkopy</t>
  </si>
  <si>
    <t>BP*1</t>
  </si>
  <si>
    <t>162551107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</si>
  <si>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</si>
  <si>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718457033</t>
  </si>
  <si>
    <t>https://podminky.urs.cz/item/CS_URS_2024_01/162551107</t>
  </si>
  <si>
    <t>-79,92</t>
  </si>
  <si>
    <t>-415987317</t>
  </si>
  <si>
    <t>-74,43</t>
  </si>
  <si>
    <t>25121187</t>
  </si>
  <si>
    <t>BP*1-79,92</t>
  </si>
  <si>
    <t>79,92</t>
  </si>
  <si>
    <t>744008422</t>
  </si>
  <si>
    <t>BP*1-74,43</t>
  </si>
  <si>
    <t>42,09*1,8 'Přepočtené koeficientem množství</t>
  </si>
  <si>
    <t>-237327914</t>
  </si>
  <si>
    <t>1750199942</t>
  </si>
  <si>
    <t>-(KT_200+PVC_200)*(0,1+0,2+0,3)*1</t>
  </si>
  <si>
    <t>-(KT_200+PVC_200)*0,15</t>
  </si>
  <si>
    <t>-209114280</t>
  </si>
  <si>
    <t>obsyp</t>
  </si>
  <si>
    <t>(KT_200+PVC_200)*(0,2+0,3)*1</t>
  </si>
  <si>
    <t>442650169</t>
  </si>
  <si>
    <t>29,28*1,5 'Přepočtené koeficientem množství</t>
  </si>
  <si>
    <t>-593052725</t>
  </si>
  <si>
    <t>(PVC_200)*0,1*0,8</t>
  </si>
  <si>
    <t>831263R01</t>
  </si>
  <si>
    <t>Montáž potrubí z trub kameninových hrdlových s integrovaným těsněním Příplatek k cenám za zřízení kanalizační přípojky DN od 100 do 300</t>
  </si>
  <si>
    <t>-1095882942</t>
  </si>
  <si>
    <t>24</t>
  </si>
  <si>
    <t>28651091R</t>
  </si>
  <si>
    <t>odbočka navrtávací pro kameninové potrubí DN 200/90°</t>
  </si>
  <si>
    <t>-1270432639</t>
  </si>
  <si>
    <t>831352121</t>
  </si>
  <si>
    <t>Montáž potrubí z trub kameninových hrdlových s integrovaným těsněním v otevřeném výkopu ve sklonu do 20 % DN 200</t>
  </si>
  <si>
    <t>-1762767749</t>
  </si>
  <si>
    <t>https://podminky.urs.cz/item/CS_URS_2024_01/831352121</t>
  </si>
  <si>
    <t>59710704</t>
  </si>
  <si>
    <t>trouba kameninová glazovaná DN 200 dl 2,50m spojovací systém C Třída 240</t>
  </si>
  <si>
    <t>968789933</t>
  </si>
  <si>
    <t>871270310</t>
  </si>
  <si>
    <t>Montáž kanalizačního potrubí z polypropylenu PP hladkého plnostěnného SN 10 DN 125</t>
  </si>
  <si>
    <t>-2044450948</t>
  </si>
  <si>
    <t>https://podminky.urs.cz/item/CS_URS_2024_01/871270310</t>
  </si>
  <si>
    <t>28617002</t>
  </si>
  <si>
    <t>trubka kanalizační PP plnostěnná třívrstvá DN 125x1000mm SN10</t>
  </si>
  <si>
    <t>-342862714</t>
  </si>
  <si>
    <t>25</t>
  </si>
  <si>
    <t>871350310</t>
  </si>
  <si>
    <t>Montáž kanalizačního potrubí z polypropylenu PP hladkého plnostěnného SN 10 DN 200</t>
  </si>
  <si>
    <t>1277317507</t>
  </si>
  <si>
    <t>https://podminky.urs.cz/item/CS_URS_2024_01/871350310</t>
  </si>
  <si>
    <t>28617004</t>
  </si>
  <si>
    <t>trubka kanalizační PP plnostěnná třívrstvá DN 200x1000mm SN10</t>
  </si>
  <si>
    <t>-1107626987</t>
  </si>
  <si>
    <t>1996741318</t>
  </si>
  <si>
    <t>KT_200+PP_125+PVC_200</t>
  </si>
  <si>
    <t>-1958074846</t>
  </si>
  <si>
    <t>894812232</t>
  </si>
  <si>
    <t>Revizní a čistící šachta z polypropylenu PP pro hladké trouby DN 425 roura šachtová korugovaná bez hrdla, světlé hloubky 2000 mm</t>
  </si>
  <si>
    <t>-439891320</t>
  </si>
  <si>
    <t>https://podminky.urs.cz/item/CS_URS_2024_01/894812232</t>
  </si>
  <si>
    <t>894812233</t>
  </si>
  <si>
    <t>Revizní a čistící šachta z polypropylenu PP pro hladké trouby DN 425 roura šachtová korugovaná bez hrdla, světlé hloubky 3000 mm</t>
  </si>
  <si>
    <t>1058353263</t>
  </si>
  <si>
    <t>https://podminky.urs.cz/item/CS_URS_2024_01/894812233</t>
  </si>
  <si>
    <t>1236256935</t>
  </si>
  <si>
    <t>899623141</t>
  </si>
  <si>
    <t>Obetonování potrubí nebo zdiva stok betonem prostým v otevřeném výkopu, betonem tř. C 12/15</t>
  </si>
  <si>
    <t>1573380593</t>
  </si>
  <si>
    <t>https://podminky.urs.cz/item/CS_URS_2024_01/899623141</t>
  </si>
  <si>
    <t>KT_200*0,5*1,0</t>
  </si>
  <si>
    <t>18</t>
  </si>
  <si>
    <t>209377462</t>
  </si>
  <si>
    <t>1994277075</t>
  </si>
  <si>
    <t>1094607603</t>
  </si>
  <si>
    <t>-1234175105</t>
  </si>
  <si>
    <t>Bokorysná plocha výkopu</t>
  </si>
  <si>
    <t>16,48</t>
  </si>
  <si>
    <t>PE_90</t>
  </si>
  <si>
    <t>Délka vodovodního potrubí 90</t>
  </si>
  <si>
    <t>10,3</t>
  </si>
  <si>
    <t>03 - Areálový vodovod</t>
  </si>
  <si>
    <t>PSV - Práce a dodávky PSV</t>
  </si>
  <si>
    <t xml:space="preserve">    722 - Zdravotechnika - vnitřní vodovod</t>
  </si>
  <si>
    <t>132154101</t>
  </si>
  <si>
    <t>Hloubení zapažených rýh šířky do 800 mm strojně s urovnáním dna do předepsaného profilu a spádu v hornině třídy těžitelnosti I skupiny 1 a 2 do 20 m3</t>
  </si>
  <si>
    <t>53884116</t>
  </si>
  <si>
    <t>https://podminky.urs.cz/item/CS_URS_2024_01/132154101</t>
  </si>
  <si>
    <t>BP*0,8</t>
  </si>
  <si>
    <t>1973029615</t>
  </si>
  <si>
    <t>-7,601</t>
  </si>
  <si>
    <t>167151101</t>
  </si>
  <si>
    <t>Nakládání, skládání a překládání neulehlého výkopku nebo sypaniny strojně nakládání, množství do 100 m3, z horniny třídy těžitelnosti I, skupiny 1 až 3</t>
  </si>
  <si>
    <t>-518553514</t>
  </si>
  <si>
    <t>https://podminky.urs.cz/item/CS_URS_2024_01/167151101</t>
  </si>
  <si>
    <t>BP*0,8-7,601</t>
  </si>
  <si>
    <t>7,601</t>
  </si>
  <si>
    <t>-64764307</t>
  </si>
  <si>
    <t>5,583*1,8 'Přepočtené koeficientem množství</t>
  </si>
  <si>
    <t>-1357698165</t>
  </si>
  <si>
    <t>-729833451</t>
  </si>
  <si>
    <t>-PE_90*(0,1+0,3+0,09)*0,8</t>
  </si>
  <si>
    <t>-PE_90*0,15</t>
  </si>
  <si>
    <t>-1531921495</t>
  </si>
  <si>
    <t>Podsyp, obsyp potrubí</t>
  </si>
  <si>
    <t>PE_90*(0,1+0,3+0,09)*0,8</t>
  </si>
  <si>
    <t>-864886843</t>
  </si>
  <si>
    <t>871241101</t>
  </si>
  <si>
    <t>Montáž vodovodního potrubí z tvrdého PVC-U v otevřeném výkopu z tvrdého PVC s integrovaným těsněnim SDR 11/PN10 D 90 x 4,3 mm</t>
  </si>
  <si>
    <t>882572933</t>
  </si>
  <si>
    <t>https://podminky.urs.cz/item/CS_URS_2024_01/871241101</t>
  </si>
  <si>
    <t>4,3+6</t>
  </si>
  <si>
    <t>28610001</t>
  </si>
  <si>
    <t>trubka tlaková hrdlovaná vodovodní PVC dl 6m DN 80</t>
  </si>
  <si>
    <t>-82410150</t>
  </si>
  <si>
    <t>877241101</t>
  </si>
  <si>
    <t>Montáž tvarovek na vodovodním plastovém potrubí z polyetylenu PE 100 elektrotvarovek SDR 11/PN16 spojek, oblouků nebo redukcí d 90</t>
  </si>
  <si>
    <t>-1608153321</t>
  </si>
  <si>
    <t>https://podminky.urs.cz/item/CS_URS_2024_01/877241101</t>
  </si>
  <si>
    <t>28615974</t>
  </si>
  <si>
    <t>elektrospojka SDR11 PE 100 PN16 D 90mm</t>
  </si>
  <si>
    <t>-512976110</t>
  </si>
  <si>
    <t>1234517972</t>
  </si>
  <si>
    <t>-2081192962</t>
  </si>
  <si>
    <t>877241113</t>
  </si>
  <si>
    <t>Montáž tvarovek na vodovodním plastovém potrubí z polyetylenu PE 100 elektrotvarovek SDR 11/PN16 T-kusů d 90</t>
  </si>
  <si>
    <t>-1476519449</t>
  </si>
  <si>
    <t>https://podminky.urs.cz/item/CS_URS_2024_01/877241113</t>
  </si>
  <si>
    <t>28614960</t>
  </si>
  <si>
    <t>elektrotvarovka T-kus rovnoramenný PE 100 PN16 D 90mm</t>
  </si>
  <si>
    <t>341798040</t>
  </si>
  <si>
    <t>893811212</t>
  </si>
  <si>
    <t>Osazení vodoměrné šachty z polypropylenu PP obetonované pro statické zatížení hranaté, půdorysné plochy do 1,1 m2, světlé hloubky přes 1,2 m do 1,4 m</t>
  </si>
  <si>
    <t>-1664737809</t>
  </si>
  <si>
    <t>https://podminky.urs.cz/item/CS_URS_2024_01/893811212</t>
  </si>
  <si>
    <t>56230603R</t>
  </si>
  <si>
    <t>šachtový poklop litinový, D400 600x600x60mm</t>
  </si>
  <si>
    <t>-1267766981</t>
  </si>
  <si>
    <t>56230540R</t>
  </si>
  <si>
    <t>šachta plastová vodoměrná hranatá k obetonování 0,9/1,2/1,8m</t>
  </si>
  <si>
    <t>450506018</t>
  </si>
  <si>
    <t>-764395571</t>
  </si>
  <si>
    <t>-311618593</t>
  </si>
  <si>
    <t>PSV</t>
  </si>
  <si>
    <t>Práce a dodávky PSV</t>
  </si>
  <si>
    <t>722</t>
  </si>
  <si>
    <t>Zdravotechnika - vnitřní vodovod</t>
  </si>
  <si>
    <t>722220111</t>
  </si>
  <si>
    <t>Armatury s jedním závitem nástěnky pro výtokový ventil G 1/2"</t>
  </si>
  <si>
    <t>-978035187</t>
  </si>
  <si>
    <t>https://podminky.urs.cz/item/CS_URS_2024_01/722220111</t>
  </si>
  <si>
    <t>722221134</t>
  </si>
  <si>
    <t>Armatury s jedním závitem ventily výtokové G 1/2"</t>
  </si>
  <si>
    <t>soubor</t>
  </si>
  <si>
    <t>-891978477</t>
  </si>
  <si>
    <t>https://podminky.urs.cz/item/CS_URS_2024_01/722221134</t>
  </si>
  <si>
    <t>722230114</t>
  </si>
  <si>
    <t>Armatury se dvěma závity ventily přímé s odvodňovacím ventilem G 5/4"</t>
  </si>
  <si>
    <t>-1428709946</t>
  </si>
  <si>
    <t>https://podminky.urs.cz/item/CS_URS_2024_01/722230114</t>
  </si>
  <si>
    <t>722231075</t>
  </si>
  <si>
    <t>Armatury se dvěma závity ventily zpětné mosazné PN 10 do 110°C G 5/4"</t>
  </si>
  <si>
    <t>-324239199</t>
  </si>
  <si>
    <t>https://podminky.urs.cz/item/CS_URS_2024_01/722231075</t>
  </si>
  <si>
    <t>722232046</t>
  </si>
  <si>
    <t>Armatury se dvěma závity kulové kohouty PN 42 do 185 °C přímé vnitřní závit G 5/4"</t>
  </si>
  <si>
    <t>252450942</t>
  </si>
  <si>
    <t>https://podminky.urs.cz/item/CS_URS_2024_01/722232046</t>
  </si>
  <si>
    <t>722232050</t>
  </si>
  <si>
    <t>Armatury se dvěma závity kulové kohouty PN 42 do 185 °C přímé vnitřní závit G 3"</t>
  </si>
  <si>
    <t>-988489402</t>
  </si>
  <si>
    <t>https://podminky.urs.cz/item/CS_URS_2024_01/722232050</t>
  </si>
  <si>
    <t>722263213R</t>
  </si>
  <si>
    <t>Vodoměry pro vodu do 40°C závitové horizontální vícevtokové mokroběžné G 1" Qn 4</t>
  </si>
  <si>
    <t>968779794</t>
  </si>
  <si>
    <t>998722101</t>
  </si>
  <si>
    <t>Přesun hmot pro vnitřní vodovod stanovený z hmotnosti přesunovaného materiálu vodorovná dopravní vzdálenost do 50 m základní v objektech výšky do 6 m</t>
  </si>
  <si>
    <t>-1167998169</t>
  </si>
  <si>
    <t>https://podminky.urs.cz/item/CS_URS_2024_01/998722101</t>
  </si>
  <si>
    <t>868397469</t>
  </si>
  <si>
    <t>166015409</t>
  </si>
  <si>
    <t>Bokorysná plocha výkopů</t>
  </si>
  <si>
    <t>31,79</t>
  </si>
  <si>
    <t>SV_20</t>
  </si>
  <si>
    <t>Vedlejší vedení studené vody DN20</t>
  </si>
  <si>
    <t>18,745</t>
  </si>
  <si>
    <t>SV_20_P</t>
  </si>
  <si>
    <t>Páteřní vedení studené vody DN20</t>
  </si>
  <si>
    <t>10,58</t>
  </si>
  <si>
    <t>SV_25_P</t>
  </si>
  <si>
    <t>Páteřní vedení studené vody DN25</t>
  </si>
  <si>
    <t>13,57</t>
  </si>
  <si>
    <t>SV_40_P</t>
  </si>
  <si>
    <t>Páteřní vedení studené vody DN40</t>
  </si>
  <si>
    <t>4,715</t>
  </si>
  <si>
    <t>SVOD_110</t>
  </si>
  <si>
    <t>Délka svodného potrubí DN110</t>
  </si>
  <si>
    <t>19,41</t>
  </si>
  <si>
    <t>SVOD_125</t>
  </si>
  <si>
    <t>Délka svodného potrubí DN125</t>
  </si>
  <si>
    <t>18,04</t>
  </si>
  <si>
    <t>04 - ZTI</t>
  </si>
  <si>
    <t>TV_20</t>
  </si>
  <si>
    <t>Vedlejší vedení teplé vody DN20</t>
  </si>
  <si>
    <t>13,685</t>
  </si>
  <si>
    <t>TV_20_P</t>
  </si>
  <si>
    <t>Páteřní vedení teplé vody DN20</t>
  </si>
  <si>
    <t>10,35</t>
  </si>
  <si>
    <t>TV_25_P</t>
  </si>
  <si>
    <t>Páteřní vedení teplé vody DN25</t>
  </si>
  <si>
    <t xml:space="preserve">    6 - Úpravy povrchů, podlahy a osazování výplní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</si>
  <si>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</si>
  <si>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</si>
  <si>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</si>
  <si>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</si>
  <si>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</si>
  <si>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>M - Práce a dodávky M</t>
  </si>
  <si>
    <t xml:space="preserve">    23-M - Montáže potrubí</t>
  </si>
  <si>
    <t>132151102</t>
  </si>
  <si>
    <t>Hloubení nezapažených rýh šířky do 800 mm strojně s urovnáním dna do předepsaného profilu a spádu v hornině třídy těžitelnosti I skupiny 1 a 2 přes 20 do 50 m3</t>
  </si>
  <si>
    <t>473652182</t>
  </si>
  <si>
    <t>https://podminky.urs.cz/item/CS_URS_2024_01/132151102</t>
  </si>
  <si>
    <t>Výkop pro potrubí š. 0,8 m</t>
  </si>
  <si>
    <t>92</t>
  </si>
  <si>
    <t>-2132474430</t>
  </si>
  <si>
    <t>-10,091</t>
  </si>
  <si>
    <t>1043292195</t>
  </si>
  <si>
    <t>BP*0,8-10,091</t>
  </si>
  <si>
    <t>10,091</t>
  </si>
  <si>
    <t>94</t>
  </si>
  <si>
    <t>1212253039</t>
  </si>
  <si>
    <t>15,341*1,8 'Přepočtené koeficientem množství</t>
  </si>
  <si>
    <t>95</t>
  </si>
  <si>
    <t>-1721621697</t>
  </si>
  <si>
    <t>174111101</t>
  </si>
  <si>
    <t>Zásyp sypaninou z jakékoliv horniny ručně s uložením výkopku ve vrstvách se zhutněním jam, šachet, rýh nebo kolem objektů v těchto vykopávkách</t>
  </si>
  <si>
    <t>-646583847</t>
  </si>
  <si>
    <t>https://podminky.urs.cz/item/CS_URS_2024_01/174111101</t>
  </si>
  <si>
    <t>-SVOD_110*(0,1+0,3+0,1)*0,8</t>
  </si>
  <si>
    <t>-SVOD_125*(0,1+0,3+0,125)*0,8</t>
  </si>
  <si>
    <t>-764915715</t>
  </si>
  <si>
    <t>SVOD_110*(0,3+0,1)*0,8</t>
  </si>
  <si>
    <t>SVOD_125*(0,3+0,125)*0,8</t>
  </si>
  <si>
    <t>-1755238427</t>
  </si>
  <si>
    <t>12,345*1,5 'Přepočtené koeficientem množství</t>
  </si>
  <si>
    <t>91</t>
  </si>
  <si>
    <t>828701995</t>
  </si>
  <si>
    <t>(SVOD_110+SVOD_125)*0,1*0,8</t>
  </si>
  <si>
    <t>Úpravy povrchů, podlahy a osazování výplní</t>
  </si>
  <si>
    <t>90</t>
  </si>
  <si>
    <t>612135101</t>
  </si>
  <si>
    <t>Hrubá výplň rýh maltou jakékoli šířky rýhy ve stěnách</t>
  </si>
  <si>
    <t>266759614</t>
  </si>
  <si>
    <t>https://podminky.urs.cz/item/CS_URS_2024_01/612135101</t>
  </si>
  <si>
    <t>(1,5+12)*0,1+(1,75+10+3,7)*0,2</t>
  </si>
  <si>
    <t>(TV_20+SV_20+TV_20_P+TV_25_P+SV_20_P+SV_25_P+SV_40_P)*0,1</t>
  </si>
  <si>
    <t>871171141</t>
  </si>
  <si>
    <t>Montáž vodovodního potrubí z polyetylenu PE100 RC v otevřeném výkopu svařovaných na tupo SDR 11/PN16 d 40 x 3,7 mm</t>
  </si>
  <si>
    <t>-1195669207</t>
  </si>
  <si>
    <t>https://podminky.urs.cz/item/CS_URS_2024_01/871171141</t>
  </si>
  <si>
    <t>28613171</t>
  </si>
  <si>
    <t>trubka vodovodní PE100 SDR11 se signalizační vrstvou 40x3,7mm</t>
  </si>
  <si>
    <t>-973470045</t>
  </si>
  <si>
    <t>47</t>
  </si>
  <si>
    <t>871231141</t>
  </si>
  <si>
    <t>Montáž vodovodního potrubí z polyetylenu PE100 RC v otevřeném výkopu svařovaných na tupo SDR 11/PN16 d 75 x 6,8 mm</t>
  </si>
  <si>
    <t>-263064751</t>
  </si>
  <si>
    <t>https://podminky.urs.cz/item/CS_URS_2024_01/871231141</t>
  </si>
  <si>
    <t>48</t>
  </si>
  <si>
    <t>28613963</t>
  </si>
  <si>
    <t>trubka ochranná PEHD 75x4,3mm</t>
  </si>
  <si>
    <t>-78146737</t>
  </si>
  <si>
    <t>871260310</t>
  </si>
  <si>
    <t>Montáž kanalizačního potrubí z polypropylenu PP hladkého plnostěnného SN 10 DN 100</t>
  </si>
  <si>
    <t>1772927805</t>
  </si>
  <si>
    <t>https://podminky.urs.cz/item/CS_URS_2024_01/871260310</t>
  </si>
  <si>
    <t>28617001</t>
  </si>
  <si>
    <t>trubka kanalizační PP plnostěnná třívrstvá DN 100x1000mm SN10</t>
  </si>
  <si>
    <t>739856059</t>
  </si>
  <si>
    <t>19,41*1,015 'Přepočtené koeficientem množství</t>
  </si>
  <si>
    <t>1916258276</t>
  </si>
  <si>
    <t>-1638453576</t>
  </si>
  <si>
    <t>18,04*1,015 'Přepočtené koeficientem množství</t>
  </si>
  <si>
    <t>571532830</t>
  </si>
  <si>
    <t>49</t>
  </si>
  <si>
    <t>1073268574</t>
  </si>
  <si>
    <t>1409310494</t>
  </si>
  <si>
    <t>713</t>
  </si>
  <si>
    <t>Izolace tepelné</t>
  </si>
  <si>
    <t>50</t>
  </si>
  <si>
    <t>713463131</t>
  </si>
  <si>
    <t>Montáž izolace tepelné potrubí a ohybů tvarovkami nebo deskami potrubními pouzdry bez povrchové úpravy (izolační materiál ve specifikaci) přilepenými v příčných a podélných spojích izolace potrubí jednovrstvá, tloušťky izolace do 25 mm</t>
  </si>
  <si>
    <t>1420407117</t>
  </si>
  <si>
    <t>https://podminky.urs.cz/item/CS_URS_2024_01/713463131</t>
  </si>
  <si>
    <t>TV_20+SV_20</t>
  </si>
  <si>
    <t>51</t>
  </si>
  <si>
    <t>713463132</t>
  </si>
  <si>
    <t>Montáž izolace tepelné potrubí a ohybů tvarovkami nebo deskami potrubními pouzdry bez povrchové úpravy (izolační materiál ve specifikaci) přilepenými v příčných a podélných spojích izolace potrubí jednovrstvá, tloušťky izolace přes 25 do 50 mm</t>
  </si>
  <si>
    <t>1725763346</t>
  </si>
  <si>
    <t>https://podminky.urs.cz/item/CS_URS_2024_01/713463132</t>
  </si>
  <si>
    <t>TV_25_P+TV_20_P+SV_40_P+SV_25_P+SV_20_P</t>
  </si>
  <si>
    <t>52</t>
  </si>
  <si>
    <t>28377R46</t>
  </si>
  <si>
    <t>pouzdro izolační potrubní z pěnového polyetylenu 22/30mm</t>
  </si>
  <si>
    <t>1360745113</t>
  </si>
  <si>
    <t>SV_20_P+TV_20_P</t>
  </si>
  <si>
    <t>53</t>
  </si>
  <si>
    <t>28377R49</t>
  </si>
  <si>
    <t>pouzdro izolační potrubní z pěnového polyetylenu 28/30mm</t>
  </si>
  <si>
    <t>-1152554852</t>
  </si>
  <si>
    <t>SV_25_P+TV_25_P</t>
  </si>
  <si>
    <t>54</t>
  </si>
  <si>
    <t>28377104</t>
  </si>
  <si>
    <t>pouzdro izolační potrubní z pěnového polyetylenu 22/13mm</t>
  </si>
  <si>
    <t>1680966790</t>
  </si>
  <si>
    <t>SV_20+TV_20</t>
  </si>
  <si>
    <t>55</t>
  </si>
  <si>
    <t>28377R63</t>
  </si>
  <si>
    <t>pouzdro izolační potrubní z pěnového polyetylenu 45/30mm</t>
  </si>
  <si>
    <t>251463971</t>
  </si>
  <si>
    <t>56</t>
  </si>
  <si>
    <t>998713101</t>
  </si>
  <si>
    <t>Přesun hmot pro izolace tepelné stanovený z hmotnosti přesunovaného materiálu vodorovná dopravní vzdálenost do 50 m s užitím mechanizace v objektech výšky do 6 m</t>
  </si>
  <si>
    <t>-851438398</t>
  </si>
  <si>
    <t>https://podminky.urs.cz/item/CS_URS_2024_01/998713101</t>
  </si>
  <si>
    <t>721</t>
  </si>
  <si>
    <t>Zdravotechnika - vnitřní kanalizace</t>
  </si>
  <si>
    <t>721174025</t>
  </si>
  <si>
    <t>Potrubí z trub polypropylenových odpadní (svislé) DN 110</t>
  </si>
  <si>
    <t>-382269145</t>
  </si>
  <si>
    <t>https://podminky.urs.cz/item/CS_URS_2024_01/721174025</t>
  </si>
  <si>
    <t>721174042</t>
  </si>
  <si>
    <t>Potrubí z trub polypropylenových připojovací DN 40</t>
  </si>
  <si>
    <t>2029276512</t>
  </si>
  <si>
    <t>https://podminky.urs.cz/item/CS_URS_2024_01/721174042</t>
  </si>
  <si>
    <t>1,5</t>
  </si>
  <si>
    <t>721174043</t>
  </si>
  <si>
    <t>Potrubí z trub polypropylenových připojovací DN 50</t>
  </si>
  <si>
    <t>-930953020</t>
  </si>
  <si>
    <t>https://podminky.urs.cz/item/CS_URS_2024_01/721174043</t>
  </si>
  <si>
    <t>721174044</t>
  </si>
  <si>
    <t>Potrubí z trub polypropylenových připojovací DN 75</t>
  </si>
  <si>
    <t>-931345752</t>
  </si>
  <si>
    <t>https://podminky.urs.cz/item/CS_URS_2024_01/721174044</t>
  </si>
  <si>
    <t>1,75</t>
  </si>
  <si>
    <t>721174045</t>
  </si>
  <si>
    <t>Potrubí z trub polypropylenových připojovací DN 110</t>
  </si>
  <si>
    <t>-1817954999</t>
  </si>
  <si>
    <t>https://podminky.urs.cz/item/CS_URS_2024_01/721174045</t>
  </si>
  <si>
    <t>3,7</t>
  </si>
  <si>
    <t>721211421</t>
  </si>
  <si>
    <t>Podlahové vpusti se svislým odtokem DN 50/75/110 mřížka nerez 115x115</t>
  </si>
  <si>
    <t>-1093625</t>
  </si>
  <si>
    <t>https://podminky.urs.cz/item/CS_URS_2024_01/721211421</t>
  </si>
  <si>
    <t>Sprchové vpusti</t>
  </si>
  <si>
    <t>Ostatní podlahové vpusti</t>
  </si>
  <si>
    <t>721242105</t>
  </si>
  <si>
    <t>Lapače střešních splavenin polypropylenové (PP) se svislým odtokem DN 110</t>
  </si>
  <si>
    <t>-759611326</t>
  </si>
  <si>
    <t>https://podminky.urs.cz/item/CS_URS_2024_01/721242105</t>
  </si>
  <si>
    <t>28615651</t>
  </si>
  <si>
    <t>čistící kus kanalizační PP DN 110</t>
  </si>
  <si>
    <t>1337022642</t>
  </si>
  <si>
    <t>721290111</t>
  </si>
  <si>
    <t>Zkouška těsnosti kanalizace v objektech vodou do DN 125</t>
  </si>
  <si>
    <t>-103286903</t>
  </si>
  <si>
    <t>https://podminky.urs.cz/item/CS_URS_2024_01/721290111</t>
  </si>
  <si>
    <t>DN110</t>
  </si>
  <si>
    <t>3,2</t>
  </si>
  <si>
    <t>DN50</t>
  </si>
  <si>
    <t>10,1</t>
  </si>
  <si>
    <t>998721103</t>
  </si>
  <si>
    <t>Přesun hmot pro vnitřní kanalizaci stanovený z hmotnosti přesunovaného materiálu vodorovná dopravní vzdálenost do 50 m základní v objektech výšky přes 12 do 24 m</t>
  </si>
  <si>
    <t>69391153</t>
  </si>
  <si>
    <t>https://podminky.urs.cz/item/CS_URS_2024_01/998721103</t>
  </si>
  <si>
    <t>55162004</t>
  </si>
  <si>
    <t>kalich pro úkap s kuličkou</t>
  </si>
  <si>
    <t>-472731050</t>
  </si>
  <si>
    <t>57</t>
  </si>
  <si>
    <t>722176112</t>
  </si>
  <si>
    <t>Montáž potrubí z plastových trub svařovaných polyfuzně D přes 16 do 20 mm</t>
  </si>
  <si>
    <t>-2104653528</t>
  </si>
  <si>
    <t>https://podminky.urs.cz/item/CS_URS_2024_01/722176112</t>
  </si>
  <si>
    <t>SV_20+SV_20_P+TV_20+TV_20_P</t>
  </si>
  <si>
    <t>58</t>
  </si>
  <si>
    <t>28614441</t>
  </si>
  <si>
    <t>trubka vodovodní tlaková PP-RCT S 4 D 20mm</t>
  </si>
  <si>
    <t>-1794327067</t>
  </si>
  <si>
    <t>59</t>
  </si>
  <si>
    <t>722176113</t>
  </si>
  <si>
    <t>Montáž potrubí z plastových trub svařovaných polyfuzně D přes 20 do 25 mm</t>
  </si>
  <si>
    <t>370297419</t>
  </si>
  <si>
    <t>https://podminky.urs.cz/item/CS_URS_2024_01/722176113</t>
  </si>
  <si>
    <t>60</t>
  </si>
  <si>
    <t>28614442</t>
  </si>
  <si>
    <t>trubka vodovodní tlaková PP-RCT S 4 D 25mm</t>
  </si>
  <si>
    <t>1121758234</t>
  </si>
  <si>
    <t>61</t>
  </si>
  <si>
    <t>722176115</t>
  </si>
  <si>
    <t>Montáž potrubí z plastových trub svařovaných polyfuzně D přes 32 do 40 mm</t>
  </si>
  <si>
    <t>884787271</t>
  </si>
  <si>
    <t>https://podminky.urs.cz/item/CS_URS_2024_01/722176115</t>
  </si>
  <si>
    <t>62</t>
  </si>
  <si>
    <t>28614444</t>
  </si>
  <si>
    <t>trubka vodovodní tlaková PP-RCT S 4 D 40mm</t>
  </si>
  <si>
    <t>-1271354814</t>
  </si>
  <si>
    <t>63</t>
  </si>
  <si>
    <t>-1076133146</t>
  </si>
  <si>
    <t>Ventil na fasádu - uzamykatelný</t>
  </si>
  <si>
    <t>64</t>
  </si>
  <si>
    <t>722231073</t>
  </si>
  <si>
    <t>Armatury se dvěma závity ventily zpětné mosazné PN 10 do 110°C G 3/4"</t>
  </si>
  <si>
    <t>584272549</t>
  </si>
  <si>
    <t>https://podminky.urs.cz/item/CS_URS_2024_01/722231073</t>
  </si>
  <si>
    <t>Směšování pro sprchy</t>
  </si>
  <si>
    <t>Napojení zásobníků</t>
  </si>
  <si>
    <t>65</t>
  </si>
  <si>
    <t>722231222</t>
  </si>
  <si>
    <t>Armatury se dvěma závity ventily pojistné k bojleru mosazné PN 6 do 100°C G 3/4"</t>
  </si>
  <si>
    <t>1331542274</t>
  </si>
  <si>
    <t>https://podminky.urs.cz/item/CS_URS_2024_01/722231222</t>
  </si>
  <si>
    <t>66</t>
  </si>
  <si>
    <t>722232044</t>
  </si>
  <si>
    <t>Armatury se dvěma závity kulové kohouty PN 42 do 185 °C přímé vnitřní závit G 3/4"</t>
  </si>
  <si>
    <t>1254463531</t>
  </si>
  <si>
    <t>https://podminky.urs.cz/item/CS_URS_2024_01/722232044</t>
  </si>
  <si>
    <t>67</t>
  </si>
  <si>
    <t>722232062</t>
  </si>
  <si>
    <t>Armatury se dvěma závity kulové kohouty PN 42 do 185 °C přímé vnitřní závit s vypouštěním G 3/4"</t>
  </si>
  <si>
    <t>-1649969009</t>
  </si>
  <si>
    <t>https://podminky.urs.cz/item/CS_URS_2024_01/722232062</t>
  </si>
  <si>
    <t>68</t>
  </si>
  <si>
    <t>722290234</t>
  </si>
  <si>
    <t>Zkoušky, proplach a desinfekce vodovodního potrubí proplach a desinfekce vodovodního potrubí do DN 80</t>
  </si>
  <si>
    <t>-305387919</t>
  </si>
  <si>
    <t>https://podminky.urs.cz/item/CS_URS_2024_01/722290234</t>
  </si>
  <si>
    <t>DN20</t>
  </si>
  <si>
    <t>DN25</t>
  </si>
  <si>
    <t>DN40</t>
  </si>
  <si>
    <t>SV_40_P+3,8</t>
  </si>
  <si>
    <t>69</t>
  </si>
  <si>
    <t>590962420</t>
  </si>
  <si>
    <t>70</t>
  </si>
  <si>
    <t>998722103</t>
  </si>
  <si>
    <t>Přesun hmot pro vnitřní vodovod stanovený z hmotnosti přesunovaného materiálu vodorovná dopravní vzdálenost do 50 m základní v objektech výšky přes 12 do 24 m</t>
  </si>
  <si>
    <t>1736213169</t>
  </si>
  <si>
    <t>https://podminky.urs.cz/item/CS_URS_2024_01/998722103</t>
  </si>
  <si>
    <t>725</t>
  </si>
  <si>
    <t>Zdravotechnika - zařizovací předměty</t>
  </si>
  <si>
    <t>71</t>
  </si>
  <si>
    <t>725112022</t>
  </si>
  <si>
    <t>Zařízení záchodů klozety keramické závěsné na nosné stěny s hlubokým splachováním odpad vodorovný</t>
  </si>
  <si>
    <t>856455806</t>
  </si>
  <si>
    <t>https://podminky.urs.cz/item/CS_URS_2024_01/725112022</t>
  </si>
  <si>
    <t>72</t>
  </si>
  <si>
    <t>725121001</t>
  </si>
  <si>
    <t>Pisoárové záchodky splachovače automatické bez montážní krabice</t>
  </si>
  <si>
    <t>-1745518410</t>
  </si>
  <si>
    <t>https://podminky.urs.cz/item/CS_URS_2024_01/725121001</t>
  </si>
  <si>
    <t>73</t>
  </si>
  <si>
    <t>725121521</t>
  </si>
  <si>
    <t>Pisoárové záchodky keramické automatické s infračerveným senzorem</t>
  </si>
  <si>
    <t>1518598738</t>
  </si>
  <si>
    <t>https://podminky.urs.cz/item/CS_URS_2024_01/725121521</t>
  </si>
  <si>
    <t>74</t>
  </si>
  <si>
    <t>725211603</t>
  </si>
  <si>
    <t>Umyvadla keramická bílá bez výtokových armatur připevněná na stěnu šrouby bez sloupu nebo krytu na sifon, šířka umyvadla 600 mm</t>
  </si>
  <si>
    <t>672233296</t>
  </si>
  <si>
    <t>https://podminky.urs.cz/item/CS_URS_2024_01/725211603</t>
  </si>
  <si>
    <t>75</t>
  </si>
  <si>
    <t>725311121</t>
  </si>
  <si>
    <t>Dřezy bez výtokových armatur jednoduché se zápachovou uzávěrkou nerezové s odkapávací plochou 560x480 mm a miskou</t>
  </si>
  <si>
    <t>197994631</t>
  </si>
  <si>
    <t>https://podminky.urs.cz/item/CS_URS_2024_01/725311121</t>
  </si>
  <si>
    <t>76</t>
  </si>
  <si>
    <t>725331111</t>
  </si>
  <si>
    <t>Výlevky bez výtokových armatur a splachovací nádrže keramické se sklopnou plastovou mřížkou 425 mm</t>
  </si>
  <si>
    <t>-1719671514</t>
  </si>
  <si>
    <t>https://podminky.urs.cz/item/CS_URS_2024_01/725331111</t>
  </si>
  <si>
    <t>725759601</t>
  </si>
  <si>
    <t>Laboratorní armatury montáž kalichů</t>
  </si>
  <si>
    <t>900462190</t>
  </si>
  <si>
    <t>https://podminky.urs.cz/item/CS_URS_2024_01/725759601</t>
  </si>
  <si>
    <t>77</t>
  </si>
  <si>
    <t>725821311</t>
  </si>
  <si>
    <t>Baterie dřezové nástěnné pákové s otáčivým kulatým ústím a délkou ramínka 200 mm</t>
  </si>
  <si>
    <t>-311209523</t>
  </si>
  <si>
    <t>https://podminky.urs.cz/item/CS_URS_2024_01/725821311</t>
  </si>
  <si>
    <t>78</t>
  </si>
  <si>
    <t>725821312</t>
  </si>
  <si>
    <t>Baterie dřezové nástěnné pákové s otáčivým kulatým ústím a délkou ramínka 300 mm</t>
  </si>
  <si>
    <t>-149660433</t>
  </si>
  <si>
    <t>https://podminky.urs.cz/item/CS_URS_2024_01/725821312</t>
  </si>
  <si>
    <t>79</t>
  </si>
  <si>
    <t>725829121</t>
  </si>
  <si>
    <t>Baterie umyvadlové montáž ostatních typů nástěnných pákových nebo klasických</t>
  </si>
  <si>
    <t>-1906893226</t>
  </si>
  <si>
    <t>https://podminky.urs.cz/item/CS_URS_2024_01/725829121</t>
  </si>
  <si>
    <t>80</t>
  </si>
  <si>
    <t>551456R1</t>
  </si>
  <si>
    <t>baterie umyvadlová nástěnná páková s otočným ramínkem s prodlouženou pákou 150mm chrom (lékařská)</t>
  </si>
  <si>
    <t>-972874931</t>
  </si>
  <si>
    <t>81</t>
  </si>
  <si>
    <t>725841352</t>
  </si>
  <si>
    <t>Baterie sprchové automatické pro tepelně upravovanou vodu</t>
  </si>
  <si>
    <t>1163310826</t>
  </si>
  <si>
    <t>https://podminky.urs.cz/item/CS_URS_2024_01/725841352</t>
  </si>
  <si>
    <t>82</t>
  </si>
  <si>
    <t>998725101</t>
  </si>
  <si>
    <t>Přesun hmot pro zařizovací předměty stanovený z hmotnosti přesunovaného materiálu vodorovná dopravní vzdálenost do 50 m základní v objektech výšky do 6 m</t>
  </si>
  <si>
    <t>1694263081</t>
  </si>
  <si>
    <t>https://podminky.urs.cz/item/CS_URS_2024_01/998725101</t>
  </si>
  <si>
    <t>726</t>
  </si>
  <si>
    <t>Zdravotechnika - předstěnové instalace</t>
  </si>
  <si>
    <t>83</t>
  </si>
  <si>
    <t>726131041</t>
  </si>
  <si>
    <t>Předstěnové instalační systémy do lehkých stěn s kovovou konstrukcí pro závěsné klozety ovládání zepředu, stavební výšky 1120 mm</t>
  </si>
  <si>
    <t>-595799965</t>
  </si>
  <si>
    <t>https://podminky.urs.cz/item/CS_URS_2024_01/726131041</t>
  </si>
  <si>
    <t>84</t>
  </si>
  <si>
    <t>998726111</t>
  </si>
  <si>
    <t>Přesun hmot pro instalační prefabrikáty stanovený z hmotnosti přesunovaného materiálu vodorovná dopravní vzdálenost do 50 m základní v objektech výšky do 6 m</t>
  </si>
  <si>
    <t>63444971</t>
  </si>
  <si>
    <t>https://podminky.urs.cz/item/CS_URS_2024_01/998726111</t>
  </si>
  <si>
    <t>734</t>
  </si>
  <si>
    <t>Ústřední vytápění - armatury</t>
  </si>
  <si>
    <t>85</t>
  </si>
  <si>
    <t>734295011</t>
  </si>
  <si>
    <t>Směšovací armatury otopných a chladících systémů ventily závitové PN 10 T= 120°C třícestné s ručním ovládáním G 3/4</t>
  </si>
  <si>
    <t>-1553601321</t>
  </si>
  <si>
    <t>https://podminky.urs.cz/item/CS_URS_2024_01/734295011</t>
  </si>
  <si>
    <t>86</t>
  </si>
  <si>
    <t>998734101</t>
  </si>
  <si>
    <t>Přesun hmot pro armatury stanovený z hmotnosti přesunovaného materiálu vodorovná dopravní vzdálenost do 50 m základní v objektech výšky do 6 m</t>
  </si>
  <si>
    <t>505228622</t>
  </si>
  <si>
    <t>https://podminky.urs.cz/item/CS_URS_2024_01/998734101</t>
  </si>
  <si>
    <t>Práce a dodávky M</t>
  </si>
  <si>
    <t>23-M</t>
  </si>
  <si>
    <t>Montáže potrubí</t>
  </si>
  <si>
    <t>87</t>
  </si>
  <si>
    <t>230120072R</t>
  </si>
  <si>
    <t>Značení potrubí smaltovaným štítkem upevněným upínací páskou</t>
  </si>
  <si>
    <t>-1511619231</t>
  </si>
  <si>
    <t>https://podminky.urs.cz/item/CS_URS_2024_01/230120072R</t>
  </si>
  <si>
    <t>230170001</t>
  </si>
  <si>
    <t>Příprava pro zkoušku těsnosti potrubí DN do 40</t>
  </si>
  <si>
    <t>sada</t>
  </si>
  <si>
    <t>-704314611</t>
  </si>
  <si>
    <t>https://podminky.urs.cz/item/CS_URS_2024_01/230170001</t>
  </si>
  <si>
    <t>88</t>
  </si>
  <si>
    <t>-1766957780</t>
  </si>
  <si>
    <t>230170003</t>
  </si>
  <si>
    <t>Příprava pro zkoušku těsnosti potrubí DN přes 80 do 125</t>
  </si>
  <si>
    <t>490567365</t>
  </si>
  <si>
    <t>https://podminky.urs.cz/item/CS_URS_2024_01/230170003</t>
  </si>
  <si>
    <t>230170011</t>
  </si>
  <si>
    <t>Zkouška těsnosti potrubí DN do 40</t>
  </si>
  <si>
    <t>-748551043</t>
  </si>
  <si>
    <t>https://podminky.urs.cz/item/CS_URS_2024_01/230170011</t>
  </si>
  <si>
    <t>1,2</t>
  </si>
  <si>
    <t>89</t>
  </si>
  <si>
    <t>524163621</t>
  </si>
  <si>
    <t>230170013</t>
  </si>
  <si>
    <t>Zkouška těsnosti potrubí DN přes 80 do 125</t>
  </si>
  <si>
    <t>1353131395</t>
  </si>
  <si>
    <t>https://podminky.urs.cz/item/CS_URS_2024_01/230170013</t>
  </si>
  <si>
    <t>12+10,1+1,1+3,2</t>
  </si>
  <si>
    <t>219504736</t>
  </si>
  <si>
    <t>-425092152</t>
  </si>
  <si>
    <t>SEZNAM FIGUR</t>
  </si>
  <si>
    <t>Výměra</t>
  </si>
  <si>
    <t xml:space="preserve"> 01</t>
  </si>
  <si>
    <t>Použití figury:</t>
  </si>
  <si>
    <t>Hloubení zapažených rýh š do 2000 mm v hornině třídy těžitelnosti I skupiny 1 a 2 objem do 500 m3</t>
  </si>
  <si>
    <t>Vodorovné přemístění přes 50 do 500 m výkopku/sypaniny z horniny třídy těžitelnosti I skupiny 1 až 3</t>
  </si>
  <si>
    <t>Vodorovné přemístění přes 2 500 do 3000 m výkopku/sypaniny z horniny třídy těžitelnosti I skupiny 1 až 3</t>
  </si>
  <si>
    <t>Uložení sypaniny na skládky nebo meziskládky</t>
  </si>
  <si>
    <t>Zásyp jam, šachet rýh nebo kolem objektů sypaninou se zhutněním</t>
  </si>
  <si>
    <t>Osazení odvodňovacího polymerbetonového žlabu s krycím roštem šířky do 200 mm</t>
  </si>
  <si>
    <t>2,0</t>
  </si>
  <si>
    <t>(14,47+28+19,35)*1,15</t>
  </si>
  <si>
    <t>Obsypání potrubí ručně sypaninou bez prohození, uloženou do 3 m</t>
  </si>
  <si>
    <t>Lože pod potrubí otevřený výkop z kameniva drobného těženého</t>
  </si>
  <si>
    <t>Montáž kanalizačního potrubí z PVC těsněné gumovým kroužkem otevřený výkop sklon do 20 % DN 125</t>
  </si>
  <si>
    <t>(12,23+26,31+27,26+4,41)*1,15</t>
  </si>
  <si>
    <t>Montáž kanalizačního potrubí hladkého plnostěnného SN 8 z PVC-U DN 160</t>
  </si>
  <si>
    <t>(1,65+20,56)*1,15</t>
  </si>
  <si>
    <t>Montáž kanalizačního potrubí hladkého plnostěnného SN 8 z PVC-U DN 200</t>
  </si>
  <si>
    <t xml:space="preserve"> 02</t>
  </si>
  <si>
    <t>95,52</t>
  </si>
  <si>
    <t>Vodorovné přemístění přes 2 000 do 2500 m výkopku/sypaniny z horniny třídy těžitelnosti I skupiny 1 až 3</t>
  </si>
  <si>
    <t>Nakládání výkopku z hornin třídy těžitelnosti I skupiny 1 až 3 přes 100 m3</t>
  </si>
  <si>
    <t>Poplatek za uložení na skládce (skládkovné) zeminy a kamení kód odpadu 17 05 04</t>
  </si>
  <si>
    <t>6,9*1,15</t>
  </si>
  <si>
    <t>Montáž potrubí z trub kameninových hrdlových s integrovaným těsněním výkop sklon do 20 % DN 200</t>
  </si>
  <si>
    <t>Tlaková zkouška vzduchem potrubí DN 200 těsnícím vakem ucpávkovým</t>
  </si>
  <si>
    <t>Obetonování potrubí nebo zdiva stok betonem prostým tř. C 12/15 v otevřeném výkopu</t>
  </si>
  <si>
    <t>2,6*1,15</t>
  </si>
  <si>
    <t>Montáž kanalizačního potrubí hladkého plnostěnného SN 10 z polypropylenu DN 125</t>
  </si>
  <si>
    <t>41,9*1,15</t>
  </si>
  <si>
    <t>Montáž kanalizačního potrubí hladkého plnostěnného SN 10 z polypropylenu DN 200</t>
  </si>
  <si>
    <t>PVC_200_1</t>
  </si>
  <si>
    <t xml:space="preserve"> 03</t>
  </si>
  <si>
    <t>10,3*1,6</t>
  </si>
  <si>
    <t>Hloubení rýh zapažených š do 800 mm v hornině třídy těžitelnosti I skupiny 1 a 2 objem do 20 m3 strojně</t>
  </si>
  <si>
    <t>Nakládání výkopku z hornin třídy těžitelnosti I skupiny 1 až 3 do 100 m3</t>
  </si>
  <si>
    <t>BP_1</t>
  </si>
  <si>
    <t xml:space="preserve"> 04</t>
  </si>
  <si>
    <t>9,03+6,6+5,2+1,2+0,84+1,45+0,82+0,69+1,2+0,8+1,16+2,19+0,61</t>
  </si>
  <si>
    <t>Hloubení rýh nezapažených š do 800 mm v hornině třídy těžitelnosti I skupiny 1 a 2 objem do 50 m3 strojně</t>
  </si>
  <si>
    <t>Zásyp jam, šachet rýh nebo kolem objektů sypaninou se zhutněním ručně</t>
  </si>
  <si>
    <t>16,3*1,15</t>
  </si>
  <si>
    <t>Tlakové zkoušky těsnosti potrubí - zkouška DN do 40</t>
  </si>
  <si>
    <t>Hrubá výplň rýh ve stěnách maltou jakékoli šířky rýhy</t>
  </si>
  <si>
    <t>Montáž izolace tepelné potrubí potrubními pouzdry bez úpravy slepenými 1x tl izolace do 25 mm</t>
  </si>
  <si>
    <t>Montáž potrubí plastové spojované svary polyfuzně D přes 16 do 20 mm</t>
  </si>
  <si>
    <t>Proplach a dezinfekce vodovodního potrubí DN do 80</t>
  </si>
  <si>
    <t>9,2*1,15</t>
  </si>
  <si>
    <t>Montáž izolace tepelné potrubí potrubními pouzdry bez úpravy slepenými 1x tl izolace přes 25 do 50 mm</t>
  </si>
  <si>
    <t>11,8*1,15</t>
  </si>
  <si>
    <t>Montáž potrubí plastové spojované svary polyfuzně D přes 20 do 25 mm</t>
  </si>
  <si>
    <t>4,1*1,15</t>
  </si>
  <si>
    <t>Montáž potrubí plastové spojované svary polyfuzně D přes 32 do 40 mm</t>
  </si>
  <si>
    <t>6,63+1,61+1,12+1,12+0,83+1,55+1,06+1,57+3,06+0,86</t>
  </si>
  <si>
    <t>Tlakové zkoušky těsnosti potrubí - zkouška DN přes 80 do 125</t>
  </si>
  <si>
    <t>Montáž kanalizačního potrubí hladkého plnostěnného SN 10 z polypropylenu DN 100</t>
  </si>
  <si>
    <t>8,02+8,46+1,56</t>
  </si>
  <si>
    <t>11,9*1,15</t>
  </si>
  <si>
    <t>9*1,15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</si>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</sst>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154204" TargetMode="External" /><Relationship Id="rId2" Type="http://schemas.openxmlformats.org/officeDocument/2006/relationships/hyperlink" Target="https://podminky.urs.cz/item/CS_URS_2024_01/162351103" TargetMode="External" /><Relationship Id="rId3" Type="http://schemas.openxmlformats.org/officeDocument/2006/relationships/hyperlink" Target="https://podminky.urs.cz/item/CS_URS_2024_01/167151111" TargetMode="External" /><Relationship Id="rId4" Type="http://schemas.openxmlformats.org/officeDocument/2006/relationships/hyperlink" Target="https://podminky.urs.cz/item/CS_URS_2024_01/162551108" TargetMode="External" /><Relationship Id="rId5" Type="http://schemas.openxmlformats.org/officeDocument/2006/relationships/hyperlink" Target="https://podminky.urs.cz/item/CS_URS_2024_01/17120122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174151101" TargetMode="External" /><Relationship Id="rId8" Type="http://schemas.openxmlformats.org/officeDocument/2006/relationships/hyperlink" Target="https://podminky.urs.cz/item/CS_URS_2024_01/175111101" TargetMode="External" /><Relationship Id="rId9" Type="http://schemas.openxmlformats.org/officeDocument/2006/relationships/hyperlink" Target="https://podminky.urs.cz/item/CS_URS_2024_01/451572111" TargetMode="External" /><Relationship Id="rId10" Type="http://schemas.openxmlformats.org/officeDocument/2006/relationships/hyperlink" Target="https://podminky.urs.cz/item/CS_URS_2024_01/871313121" TargetMode="External" /><Relationship Id="rId11" Type="http://schemas.openxmlformats.org/officeDocument/2006/relationships/hyperlink" Target="https://podminky.urs.cz/item/CS_URS_2024_01/871353121" TargetMode="External" /><Relationship Id="rId12" Type="http://schemas.openxmlformats.org/officeDocument/2006/relationships/hyperlink" Target="https://podminky.urs.cz/item/CS_URS_2024_01/892312121" TargetMode="External" /><Relationship Id="rId13" Type="http://schemas.openxmlformats.org/officeDocument/2006/relationships/hyperlink" Target="https://podminky.urs.cz/item/CS_URS_2024_01/892352121" TargetMode="External" /><Relationship Id="rId14" Type="http://schemas.openxmlformats.org/officeDocument/2006/relationships/hyperlink" Target="https://podminky.urs.cz/item/CS_URS_2024_01/894221316" TargetMode="External" /><Relationship Id="rId15" Type="http://schemas.openxmlformats.org/officeDocument/2006/relationships/hyperlink" Target="https://podminky.urs.cz/item/CS_URS_2024_01/894410203" TargetMode="External" /><Relationship Id="rId16" Type="http://schemas.openxmlformats.org/officeDocument/2006/relationships/hyperlink" Target="https://podminky.urs.cz/item/CS_URS_2024_01/894410232" TargetMode="External" /><Relationship Id="rId17" Type="http://schemas.openxmlformats.org/officeDocument/2006/relationships/hyperlink" Target="https://podminky.urs.cz/item/CS_URS_2024_01/899102113" TargetMode="External" /><Relationship Id="rId18" Type="http://schemas.openxmlformats.org/officeDocument/2006/relationships/hyperlink" Target="https://podminky.urs.cz/item/CS_URS_2024_01/894812202" TargetMode="External" /><Relationship Id="rId19" Type="http://schemas.openxmlformats.org/officeDocument/2006/relationships/hyperlink" Target="https://podminky.urs.cz/item/CS_URS_2024_01/894812203" TargetMode="External" /><Relationship Id="rId20" Type="http://schemas.openxmlformats.org/officeDocument/2006/relationships/hyperlink" Target="https://podminky.urs.cz/item/CS_URS_2024_01/894812231" TargetMode="External" /><Relationship Id="rId21" Type="http://schemas.openxmlformats.org/officeDocument/2006/relationships/hyperlink" Target="https://podminky.urs.cz/item/CS_URS_2024_01/894812262" TargetMode="External" /><Relationship Id="rId22" Type="http://schemas.openxmlformats.org/officeDocument/2006/relationships/hyperlink" Target="https://podminky.urs.cz/item/CS_URS_2024_01/935113111" TargetMode="External" /><Relationship Id="rId23" Type="http://schemas.openxmlformats.org/officeDocument/2006/relationships/hyperlink" Target="https://podminky.urs.cz/item/CS_URS_2024_01/935923216" TargetMode="External" /><Relationship Id="rId24" Type="http://schemas.openxmlformats.org/officeDocument/2006/relationships/hyperlink" Target="https://podminky.urs.cz/item/CS_URS_2024_01/998276101" TargetMode="External" /><Relationship Id="rId25" Type="http://schemas.openxmlformats.org/officeDocument/2006/relationships/hyperlink" Target="https://podminky.urs.cz/item/CS_URS_2024_01/998276124" TargetMode="External" /><Relationship Id="rId26" Type="http://schemas.openxmlformats.org/officeDocument/2006/relationships/hyperlink" Target="https://podminky.urs.cz/item/CS_URS_2024_01/012103000" TargetMode="External" /><Relationship Id="rId27" Type="http://schemas.openxmlformats.org/officeDocument/2006/relationships/hyperlink" Target="https://podminky.urs.cz/item/CS_URS_2024_01/013254000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154204" TargetMode="External" /><Relationship Id="rId2" Type="http://schemas.openxmlformats.org/officeDocument/2006/relationships/hyperlink" Target="https://podminky.urs.cz/item/CS_URS_2024_01/162551107" TargetMode="External" /><Relationship Id="rId3" Type="http://schemas.openxmlformats.org/officeDocument/2006/relationships/hyperlink" Target="https://podminky.urs.cz/item/CS_URS_2024_01/162551108" TargetMode="External" /><Relationship Id="rId4" Type="http://schemas.openxmlformats.org/officeDocument/2006/relationships/hyperlink" Target="https://podminky.urs.cz/item/CS_URS_2024_01/167151111" TargetMode="External" /><Relationship Id="rId5" Type="http://schemas.openxmlformats.org/officeDocument/2006/relationships/hyperlink" Target="https://podminky.urs.cz/item/CS_URS_2024_01/17120122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174151101" TargetMode="External" /><Relationship Id="rId8" Type="http://schemas.openxmlformats.org/officeDocument/2006/relationships/hyperlink" Target="https://podminky.urs.cz/item/CS_URS_2024_01/175111101" TargetMode="External" /><Relationship Id="rId9" Type="http://schemas.openxmlformats.org/officeDocument/2006/relationships/hyperlink" Target="https://podminky.urs.cz/item/CS_URS_2024_01/451572111" TargetMode="External" /><Relationship Id="rId10" Type="http://schemas.openxmlformats.org/officeDocument/2006/relationships/hyperlink" Target="https://podminky.urs.cz/item/CS_URS_2024_01/831352121" TargetMode="External" /><Relationship Id="rId11" Type="http://schemas.openxmlformats.org/officeDocument/2006/relationships/hyperlink" Target="https://podminky.urs.cz/item/CS_URS_2024_01/871270310" TargetMode="External" /><Relationship Id="rId12" Type="http://schemas.openxmlformats.org/officeDocument/2006/relationships/hyperlink" Target="https://podminky.urs.cz/item/CS_URS_2024_01/871350310" TargetMode="External" /><Relationship Id="rId13" Type="http://schemas.openxmlformats.org/officeDocument/2006/relationships/hyperlink" Target="https://podminky.urs.cz/item/CS_URS_2024_01/892352121" TargetMode="External" /><Relationship Id="rId14" Type="http://schemas.openxmlformats.org/officeDocument/2006/relationships/hyperlink" Target="https://podminky.urs.cz/item/CS_URS_2024_01/894812202" TargetMode="External" /><Relationship Id="rId15" Type="http://schemas.openxmlformats.org/officeDocument/2006/relationships/hyperlink" Target="https://podminky.urs.cz/item/CS_URS_2024_01/894812232" TargetMode="External" /><Relationship Id="rId16" Type="http://schemas.openxmlformats.org/officeDocument/2006/relationships/hyperlink" Target="https://podminky.urs.cz/item/CS_URS_2024_01/894812233" TargetMode="External" /><Relationship Id="rId17" Type="http://schemas.openxmlformats.org/officeDocument/2006/relationships/hyperlink" Target="https://podminky.urs.cz/item/CS_URS_2024_01/894812262" TargetMode="External" /><Relationship Id="rId18" Type="http://schemas.openxmlformats.org/officeDocument/2006/relationships/hyperlink" Target="https://podminky.urs.cz/item/CS_URS_2024_01/899623141" TargetMode="External" /><Relationship Id="rId19" Type="http://schemas.openxmlformats.org/officeDocument/2006/relationships/hyperlink" Target="https://podminky.urs.cz/item/CS_URS_2024_01/998276101" TargetMode="External" /><Relationship Id="rId20" Type="http://schemas.openxmlformats.org/officeDocument/2006/relationships/hyperlink" Target="https://podminky.urs.cz/item/CS_URS_2024_01/998276124" TargetMode="External" /><Relationship Id="rId21" Type="http://schemas.openxmlformats.org/officeDocument/2006/relationships/hyperlink" Target="https://podminky.urs.cz/item/CS_URS_2024_01/012103000" TargetMode="External" /><Relationship Id="rId22" Type="http://schemas.openxmlformats.org/officeDocument/2006/relationships/hyperlink" Target="https://podminky.urs.cz/item/CS_URS_2024_01/013254000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154101" TargetMode="External" /><Relationship Id="rId2" Type="http://schemas.openxmlformats.org/officeDocument/2006/relationships/hyperlink" Target="https://podminky.urs.cz/item/CS_URS_2024_01/162551108" TargetMode="External" /><Relationship Id="rId3" Type="http://schemas.openxmlformats.org/officeDocument/2006/relationships/hyperlink" Target="https://podminky.urs.cz/item/CS_URS_2024_01/167151101" TargetMode="External" /><Relationship Id="rId4" Type="http://schemas.openxmlformats.org/officeDocument/2006/relationships/hyperlink" Target="https://podminky.urs.cz/item/CS_URS_2024_01/171201221" TargetMode="External" /><Relationship Id="rId5" Type="http://schemas.openxmlformats.org/officeDocument/2006/relationships/hyperlink" Target="https://podminky.urs.cz/item/CS_URS_2024_01/171251201" TargetMode="External" /><Relationship Id="rId6" Type="http://schemas.openxmlformats.org/officeDocument/2006/relationships/hyperlink" Target="https://podminky.urs.cz/item/CS_URS_2024_01/174151101" TargetMode="External" /><Relationship Id="rId7" Type="http://schemas.openxmlformats.org/officeDocument/2006/relationships/hyperlink" Target="https://podminky.urs.cz/item/CS_URS_2024_01/175111101" TargetMode="External" /><Relationship Id="rId8" Type="http://schemas.openxmlformats.org/officeDocument/2006/relationships/hyperlink" Target="https://podminky.urs.cz/item/CS_URS_2024_01/871241101" TargetMode="External" /><Relationship Id="rId9" Type="http://schemas.openxmlformats.org/officeDocument/2006/relationships/hyperlink" Target="https://podminky.urs.cz/item/CS_URS_2024_01/877241101" TargetMode="External" /><Relationship Id="rId10" Type="http://schemas.openxmlformats.org/officeDocument/2006/relationships/hyperlink" Target="https://podminky.urs.cz/item/CS_URS_2024_01/877241101" TargetMode="External" /><Relationship Id="rId11" Type="http://schemas.openxmlformats.org/officeDocument/2006/relationships/hyperlink" Target="https://podminky.urs.cz/item/CS_URS_2024_01/877241113" TargetMode="External" /><Relationship Id="rId12" Type="http://schemas.openxmlformats.org/officeDocument/2006/relationships/hyperlink" Target="https://podminky.urs.cz/item/CS_URS_2024_01/893811212" TargetMode="External" /><Relationship Id="rId13" Type="http://schemas.openxmlformats.org/officeDocument/2006/relationships/hyperlink" Target="https://podminky.urs.cz/item/CS_URS_2024_01/998276101" TargetMode="External" /><Relationship Id="rId14" Type="http://schemas.openxmlformats.org/officeDocument/2006/relationships/hyperlink" Target="https://podminky.urs.cz/item/CS_URS_2024_01/998276124" TargetMode="External" /><Relationship Id="rId15" Type="http://schemas.openxmlformats.org/officeDocument/2006/relationships/hyperlink" Target="https://podminky.urs.cz/item/CS_URS_2024_01/722220111" TargetMode="External" /><Relationship Id="rId16" Type="http://schemas.openxmlformats.org/officeDocument/2006/relationships/hyperlink" Target="https://podminky.urs.cz/item/CS_URS_2024_01/722221134" TargetMode="External" /><Relationship Id="rId17" Type="http://schemas.openxmlformats.org/officeDocument/2006/relationships/hyperlink" Target="https://podminky.urs.cz/item/CS_URS_2024_01/722230114" TargetMode="External" /><Relationship Id="rId18" Type="http://schemas.openxmlformats.org/officeDocument/2006/relationships/hyperlink" Target="https://podminky.urs.cz/item/CS_URS_2024_01/722231075" TargetMode="External" /><Relationship Id="rId19" Type="http://schemas.openxmlformats.org/officeDocument/2006/relationships/hyperlink" Target="https://podminky.urs.cz/item/CS_URS_2024_01/722232046" TargetMode="External" /><Relationship Id="rId20" Type="http://schemas.openxmlformats.org/officeDocument/2006/relationships/hyperlink" Target="https://podminky.urs.cz/item/CS_URS_2024_01/722232050" TargetMode="External" /><Relationship Id="rId21" Type="http://schemas.openxmlformats.org/officeDocument/2006/relationships/hyperlink" Target="https://podminky.urs.cz/item/CS_URS_2024_01/998722101" TargetMode="External" /><Relationship Id="rId22" Type="http://schemas.openxmlformats.org/officeDocument/2006/relationships/hyperlink" Target="https://podminky.urs.cz/item/CS_URS_2024_01/012103000" TargetMode="External" /><Relationship Id="rId23" Type="http://schemas.openxmlformats.org/officeDocument/2006/relationships/hyperlink" Target="https://podminky.urs.cz/item/CS_URS_2024_01/013254000" TargetMode="External" /><Relationship Id="rId2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151102" TargetMode="External" /><Relationship Id="rId2" Type="http://schemas.openxmlformats.org/officeDocument/2006/relationships/hyperlink" Target="https://podminky.urs.cz/item/CS_URS_2024_01/162551108" TargetMode="External" /><Relationship Id="rId3" Type="http://schemas.openxmlformats.org/officeDocument/2006/relationships/hyperlink" Target="https://podminky.urs.cz/item/CS_URS_2024_01/167151101" TargetMode="External" /><Relationship Id="rId4" Type="http://schemas.openxmlformats.org/officeDocument/2006/relationships/hyperlink" Target="https://podminky.urs.cz/item/CS_URS_2024_01/171201221" TargetMode="External" /><Relationship Id="rId5" Type="http://schemas.openxmlformats.org/officeDocument/2006/relationships/hyperlink" Target="https://podminky.urs.cz/item/CS_URS_2024_01/171251201" TargetMode="External" /><Relationship Id="rId6" Type="http://schemas.openxmlformats.org/officeDocument/2006/relationships/hyperlink" Target="https://podminky.urs.cz/item/CS_URS_2024_01/174111101" TargetMode="External" /><Relationship Id="rId7" Type="http://schemas.openxmlformats.org/officeDocument/2006/relationships/hyperlink" Target="https://podminky.urs.cz/item/CS_URS_2024_01/175111101" TargetMode="External" /><Relationship Id="rId8" Type="http://schemas.openxmlformats.org/officeDocument/2006/relationships/hyperlink" Target="https://podminky.urs.cz/item/CS_URS_2024_01/451572111" TargetMode="External" /><Relationship Id="rId9" Type="http://schemas.openxmlformats.org/officeDocument/2006/relationships/hyperlink" Target="https://podminky.urs.cz/item/CS_URS_2024_01/612135101" TargetMode="External" /><Relationship Id="rId10" Type="http://schemas.openxmlformats.org/officeDocument/2006/relationships/hyperlink" Target="https://podminky.urs.cz/item/CS_URS_2024_01/871171141" TargetMode="External" /><Relationship Id="rId11" Type="http://schemas.openxmlformats.org/officeDocument/2006/relationships/hyperlink" Target="https://podminky.urs.cz/item/CS_URS_2024_01/871231141" TargetMode="External" /><Relationship Id="rId12" Type="http://schemas.openxmlformats.org/officeDocument/2006/relationships/hyperlink" Target="https://podminky.urs.cz/item/CS_URS_2024_01/871260310" TargetMode="External" /><Relationship Id="rId13" Type="http://schemas.openxmlformats.org/officeDocument/2006/relationships/hyperlink" Target="https://podminky.urs.cz/item/CS_URS_2024_01/871270310" TargetMode="External" /><Relationship Id="rId14" Type="http://schemas.openxmlformats.org/officeDocument/2006/relationships/hyperlink" Target="https://podminky.urs.cz/item/CS_URS_2024_01/998276101" TargetMode="External" /><Relationship Id="rId15" Type="http://schemas.openxmlformats.org/officeDocument/2006/relationships/hyperlink" Target="https://podminky.urs.cz/item/CS_URS_2024_01/998276101" TargetMode="External" /><Relationship Id="rId16" Type="http://schemas.openxmlformats.org/officeDocument/2006/relationships/hyperlink" Target="https://podminky.urs.cz/item/CS_URS_2024_01/998276124" TargetMode="External" /><Relationship Id="rId17" Type="http://schemas.openxmlformats.org/officeDocument/2006/relationships/hyperlink" Target="https://podminky.urs.cz/item/CS_URS_2024_01/713463131" TargetMode="External" /><Relationship Id="rId18" Type="http://schemas.openxmlformats.org/officeDocument/2006/relationships/hyperlink" Target="https://podminky.urs.cz/item/CS_URS_2024_01/713463132" TargetMode="External" /><Relationship Id="rId19" Type="http://schemas.openxmlformats.org/officeDocument/2006/relationships/hyperlink" Target="https://podminky.urs.cz/item/CS_URS_2024_01/998713101" TargetMode="External" /><Relationship Id="rId20" Type="http://schemas.openxmlformats.org/officeDocument/2006/relationships/hyperlink" Target="https://podminky.urs.cz/item/CS_URS_2024_01/721174025" TargetMode="External" /><Relationship Id="rId21" Type="http://schemas.openxmlformats.org/officeDocument/2006/relationships/hyperlink" Target="https://podminky.urs.cz/item/CS_URS_2024_01/721174042" TargetMode="External" /><Relationship Id="rId22" Type="http://schemas.openxmlformats.org/officeDocument/2006/relationships/hyperlink" Target="https://podminky.urs.cz/item/CS_URS_2024_01/721174043" TargetMode="External" /><Relationship Id="rId23" Type="http://schemas.openxmlformats.org/officeDocument/2006/relationships/hyperlink" Target="https://podminky.urs.cz/item/CS_URS_2024_01/721174044" TargetMode="External" /><Relationship Id="rId24" Type="http://schemas.openxmlformats.org/officeDocument/2006/relationships/hyperlink" Target="https://podminky.urs.cz/item/CS_URS_2024_01/721174045" TargetMode="External" /><Relationship Id="rId25" Type="http://schemas.openxmlformats.org/officeDocument/2006/relationships/hyperlink" Target="https://podminky.urs.cz/item/CS_URS_2024_01/721211421" TargetMode="External" /><Relationship Id="rId26" Type="http://schemas.openxmlformats.org/officeDocument/2006/relationships/hyperlink" Target="https://podminky.urs.cz/item/CS_URS_2024_01/721242105" TargetMode="External" /><Relationship Id="rId27" Type="http://schemas.openxmlformats.org/officeDocument/2006/relationships/hyperlink" Target="https://podminky.urs.cz/item/CS_URS_2024_01/721290111" TargetMode="External" /><Relationship Id="rId28" Type="http://schemas.openxmlformats.org/officeDocument/2006/relationships/hyperlink" Target="https://podminky.urs.cz/item/CS_URS_2024_01/998721103" TargetMode="External" /><Relationship Id="rId29" Type="http://schemas.openxmlformats.org/officeDocument/2006/relationships/hyperlink" Target="https://podminky.urs.cz/item/CS_URS_2024_01/722176112" TargetMode="External" /><Relationship Id="rId30" Type="http://schemas.openxmlformats.org/officeDocument/2006/relationships/hyperlink" Target="https://podminky.urs.cz/item/CS_URS_2024_01/722176113" TargetMode="External" /><Relationship Id="rId31" Type="http://schemas.openxmlformats.org/officeDocument/2006/relationships/hyperlink" Target="https://podminky.urs.cz/item/CS_URS_2024_01/722176115" TargetMode="External" /><Relationship Id="rId32" Type="http://schemas.openxmlformats.org/officeDocument/2006/relationships/hyperlink" Target="https://podminky.urs.cz/item/CS_URS_2024_01/722221134" TargetMode="External" /><Relationship Id="rId33" Type="http://schemas.openxmlformats.org/officeDocument/2006/relationships/hyperlink" Target="https://podminky.urs.cz/item/CS_URS_2024_01/722231073" TargetMode="External" /><Relationship Id="rId34" Type="http://schemas.openxmlformats.org/officeDocument/2006/relationships/hyperlink" Target="https://podminky.urs.cz/item/CS_URS_2024_01/722231222" TargetMode="External" /><Relationship Id="rId35" Type="http://schemas.openxmlformats.org/officeDocument/2006/relationships/hyperlink" Target="https://podminky.urs.cz/item/CS_URS_2024_01/722232044" TargetMode="External" /><Relationship Id="rId36" Type="http://schemas.openxmlformats.org/officeDocument/2006/relationships/hyperlink" Target="https://podminky.urs.cz/item/CS_URS_2024_01/722232062" TargetMode="External" /><Relationship Id="rId37" Type="http://schemas.openxmlformats.org/officeDocument/2006/relationships/hyperlink" Target="https://podminky.urs.cz/item/CS_URS_2024_01/722290234" TargetMode="External" /><Relationship Id="rId38" Type="http://schemas.openxmlformats.org/officeDocument/2006/relationships/hyperlink" Target="https://podminky.urs.cz/item/CS_URS_2024_01/998722101" TargetMode="External" /><Relationship Id="rId39" Type="http://schemas.openxmlformats.org/officeDocument/2006/relationships/hyperlink" Target="https://podminky.urs.cz/item/CS_URS_2024_01/998722103" TargetMode="External" /><Relationship Id="rId40" Type="http://schemas.openxmlformats.org/officeDocument/2006/relationships/hyperlink" Target="https://podminky.urs.cz/item/CS_URS_2024_01/725112022" TargetMode="External" /><Relationship Id="rId41" Type="http://schemas.openxmlformats.org/officeDocument/2006/relationships/hyperlink" Target="https://podminky.urs.cz/item/CS_URS_2024_01/725121001" TargetMode="External" /><Relationship Id="rId42" Type="http://schemas.openxmlformats.org/officeDocument/2006/relationships/hyperlink" Target="https://podminky.urs.cz/item/CS_URS_2024_01/725121521" TargetMode="External" /><Relationship Id="rId43" Type="http://schemas.openxmlformats.org/officeDocument/2006/relationships/hyperlink" Target="https://podminky.urs.cz/item/CS_URS_2024_01/725211603" TargetMode="External" /><Relationship Id="rId44" Type="http://schemas.openxmlformats.org/officeDocument/2006/relationships/hyperlink" Target="https://podminky.urs.cz/item/CS_URS_2024_01/725311121" TargetMode="External" /><Relationship Id="rId45" Type="http://schemas.openxmlformats.org/officeDocument/2006/relationships/hyperlink" Target="https://podminky.urs.cz/item/CS_URS_2024_01/725331111" TargetMode="External" /><Relationship Id="rId46" Type="http://schemas.openxmlformats.org/officeDocument/2006/relationships/hyperlink" Target="https://podminky.urs.cz/item/CS_URS_2024_01/725759601" TargetMode="External" /><Relationship Id="rId47" Type="http://schemas.openxmlformats.org/officeDocument/2006/relationships/hyperlink" Target="https://podminky.urs.cz/item/CS_URS_2024_01/725821311" TargetMode="External" /><Relationship Id="rId48" Type="http://schemas.openxmlformats.org/officeDocument/2006/relationships/hyperlink" Target="https://podminky.urs.cz/item/CS_URS_2024_01/725821312" TargetMode="External" /><Relationship Id="rId49" Type="http://schemas.openxmlformats.org/officeDocument/2006/relationships/hyperlink" Target="https://podminky.urs.cz/item/CS_URS_2024_01/725829121" TargetMode="External" /><Relationship Id="rId50" Type="http://schemas.openxmlformats.org/officeDocument/2006/relationships/hyperlink" Target="https://podminky.urs.cz/item/CS_URS_2024_01/725841352" TargetMode="External" /><Relationship Id="rId51" Type="http://schemas.openxmlformats.org/officeDocument/2006/relationships/hyperlink" Target="https://podminky.urs.cz/item/CS_URS_2024_01/998725101" TargetMode="External" /><Relationship Id="rId52" Type="http://schemas.openxmlformats.org/officeDocument/2006/relationships/hyperlink" Target="https://podminky.urs.cz/item/CS_URS_2024_01/726131041" TargetMode="External" /><Relationship Id="rId53" Type="http://schemas.openxmlformats.org/officeDocument/2006/relationships/hyperlink" Target="https://podminky.urs.cz/item/CS_URS_2024_01/998726111" TargetMode="External" /><Relationship Id="rId54" Type="http://schemas.openxmlformats.org/officeDocument/2006/relationships/hyperlink" Target="https://podminky.urs.cz/item/CS_URS_2024_01/734295011" TargetMode="External" /><Relationship Id="rId55" Type="http://schemas.openxmlformats.org/officeDocument/2006/relationships/hyperlink" Target="https://podminky.urs.cz/item/CS_URS_2024_01/998734101" TargetMode="External" /><Relationship Id="rId56" Type="http://schemas.openxmlformats.org/officeDocument/2006/relationships/hyperlink" Target="https://podminky.urs.cz/item/CS_URS_2024_01/230120072R" TargetMode="External" /><Relationship Id="rId57" Type="http://schemas.openxmlformats.org/officeDocument/2006/relationships/hyperlink" Target="https://podminky.urs.cz/item/CS_URS_2024_01/230170001" TargetMode="External" /><Relationship Id="rId58" Type="http://schemas.openxmlformats.org/officeDocument/2006/relationships/hyperlink" Target="https://podminky.urs.cz/item/CS_URS_2024_01/230170001" TargetMode="External" /><Relationship Id="rId59" Type="http://schemas.openxmlformats.org/officeDocument/2006/relationships/hyperlink" Target="https://podminky.urs.cz/item/CS_URS_2024_01/230170003" TargetMode="External" /><Relationship Id="rId60" Type="http://schemas.openxmlformats.org/officeDocument/2006/relationships/hyperlink" Target="https://podminky.urs.cz/item/CS_URS_2024_01/230170011" TargetMode="External" /><Relationship Id="rId61" Type="http://schemas.openxmlformats.org/officeDocument/2006/relationships/hyperlink" Target="https://podminky.urs.cz/item/CS_URS_2024_01/230170011" TargetMode="External" /><Relationship Id="rId62" Type="http://schemas.openxmlformats.org/officeDocument/2006/relationships/hyperlink" Target="https://podminky.urs.cz/item/CS_URS_2024_01/230170013" TargetMode="External" /><Relationship Id="rId63" Type="http://schemas.openxmlformats.org/officeDocument/2006/relationships/hyperlink" Target="https://podminky.urs.cz/item/CS_URS_2024_01/012103000" TargetMode="External" /><Relationship Id="rId64" Type="http://schemas.openxmlformats.org/officeDocument/2006/relationships/hyperlink" Target="https://podminky.urs.cz/item/CS_URS_2024_01/013254000" TargetMode="External" /><Relationship Id="rId6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X_2022_04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čtyř antukových kurtů včetně zázemí, parc. č. 2193/1, 2192, Žďár nad Sázavou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Žďár nad Sázavou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10. 4. 2024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Žďár nad Sázavou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 Lukáš Nekvinda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David Kolouch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Dešťová kanalizace'!J30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Dešťová kanalizace'!P87</f>
        <v>0</v>
      </c>
      <c r="AV55" s="122">
        <f>'01 - Dešťová kanalizace'!J33</f>
        <v>0</v>
      </c>
      <c r="AW55" s="122">
        <f>'01 - Dešťová kanalizace'!J34</f>
        <v>0</v>
      </c>
      <c r="AX55" s="122">
        <f>'01 - Dešťová kanalizace'!J35</f>
        <v>0</v>
      </c>
      <c r="AY55" s="122">
        <f>'01 - Dešťová kanalizace'!J36</f>
        <v>0</v>
      </c>
      <c r="AZ55" s="122">
        <f>'01 - Dešťová kanalizace'!F33</f>
        <v>0</v>
      </c>
      <c r="BA55" s="122">
        <f>'01 - Dešťová kanalizace'!F34</f>
        <v>0</v>
      </c>
      <c r="BB55" s="122">
        <f>'01 - Dešťová kanalizace'!F35</f>
        <v>0</v>
      </c>
      <c r="BC55" s="122">
        <f>'01 - Dešťová kanalizace'!F36</f>
        <v>0</v>
      </c>
      <c r="BD55" s="124">
        <f>'01 - Dešťová kanalizace'!F37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Přípojka splaškové k...'!J30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'02 - Přípojka splaškové k...'!P86</f>
        <v>0</v>
      </c>
      <c r="AV56" s="122">
        <f>'02 - Přípojka splaškové k...'!J33</f>
        <v>0</v>
      </c>
      <c r="AW56" s="122">
        <f>'02 - Přípojka splaškové k...'!J34</f>
        <v>0</v>
      </c>
      <c r="AX56" s="122">
        <f>'02 - Přípojka splaškové k...'!J35</f>
        <v>0</v>
      </c>
      <c r="AY56" s="122">
        <f>'02 - Přípojka splaškové k...'!J36</f>
        <v>0</v>
      </c>
      <c r="AZ56" s="122">
        <f>'02 - Přípojka splaškové k...'!F33</f>
        <v>0</v>
      </c>
      <c r="BA56" s="122">
        <f>'02 - Přípojka splaškové k...'!F34</f>
        <v>0</v>
      </c>
      <c r="BB56" s="122">
        <f>'02 - Přípojka splaškové k...'!F35</f>
        <v>0</v>
      </c>
      <c r="BC56" s="122">
        <f>'02 - Přípojka splaškové k...'!F36</f>
        <v>0</v>
      </c>
      <c r="BD56" s="124">
        <f>'02 - Přípojka splaškové k...'!F37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Areálový vodovod'!J30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'03 - Areálový vodovod'!P87</f>
        <v>0</v>
      </c>
      <c r="AV57" s="122">
        <f>'03 - Areálový vodovod'!J33</f>
        <v>0</v>
      </c>
      <c r="AW57" s="122">
        <f>'03 - Areálový vodovod'!J34</f>
        <v>0</v>
      </c>
      <c r="AX57" s="122">
        <f>'03 - Areálový vodovod'!J35</f>
        <v>0</v>
      </c>
      <c r="AY57" s="122">
        <f>'03 - Areálový vodovod'!J36</f>
        <v>0</v>
      </c>
      <c r="AZ57" s="122">
        <f>'03 - Areálový vodovod'!F33</f>
        <v>0</v>
      </c>
      <c r="BA57" s="122">
        <f>'03 - Areálový vodovod'!F34</f>
        <v>0</v>
      </c>
      <c r="BB57" s="122">
        <f>'03 - Areálový vodovod'!F35</f>
        <v>0</v>
      </c>
      <c r="BC57" s="122">
        <f>'03 - Areálový vodovod'!F36</f>
        <v>0</v>
      </c>
      <c r="BD57" s="124">
        <f>'03 - Areálový vodovod'!F37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16.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ZTI'!J30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6">
        <v>0</v>
      </c>
      <c r="AT58" s="127">
        <f>ROUND(SUM(AV58:AW58),2)</f>
        <v>0</v>
      </c>
      <c r="AU58" s="128">
        <f>'04 - ZTI'!P96</f>
        <v>0</v>
      </c>
      <c r="AV58" s="127">
        <f>'04 - ZTI'!J33</f>
        <v>0</v>
      </c>
      <c r="AW58" s="127">
        <f>'04 - ZTI'!J34</f>
        <v>0</v>
      </c>
      <c r="AX58" s="127">
        <f>'04 - ZTI'!J35</f>
        <v>0</v>
      </c>
      <c r="AY58" s="127">
        <f>'04 - ZTI'!J36</f>
        <v>0</v>
      </c>
      <c r="AZ58" s="127">
        <f>'04 - ZTI'!F33</f>
        <v>0</v>
      </c>
      <c r="BA58" s="127">
        <f>'04 - ZTI'!F34</f>
        <v>0</v>
      </c>
      <c r="BB58" s="127">
        <f>'04 - ZTI'!F35</f>
        <v>0</v>
      </c>
      <c r="BC58" s="127">
        <f>'04 - ZTI'!F36</f>
        <v>0</v>
      </c>
      <c r="BD58" s="129">
        <f>'04 - ZTI'!F37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axRGCYaUUKl0apt12gS9gxWwrF+eX/favOTx4teO6KYaqqPYMBhr2dtZL9jdkFiRBgTJM/OQZmJCHGFbq7wkCQ==" hashValue="r0iJLqSkt5q94vVOSM2zkw4gTtCGpiCT+37yd8awKPgPS14g4MNrb1//5y9m5qzIii8jekvAUt+k4sPLsNneS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Dešťová kanalizace'!C2" display="/"/>
    <hyperlink ref="A56" location="'02 - Přípojka splaškové k...'!C2" display="/"/>
    <hyperlink ref="A57" location="'03 - Areálový vodovod'!C2" display="/"/>
    <hyperlink ref="A58" location="'04 - ZTI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30" t="s">
        <v>92</v>
      </c>
      <c r="BA2" s="130" t="s">
        <v>93</v>
      </c>
      <c r="BB2" s="130" t="s">
        <v>94</v>
      </c>
      <c r="BC2" s="130" t="s">
        <v>95</v>
      </c>
      <c r="BD2" s="130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97</v>
      </c>
      <c r="BA3" s="130" t="s">
        <v>98</v>
      </c>
      <c r="BB3" s="130" t="s">
        <v>94</v>
      </c>
      <c r="BC3" s="130" t="s">
        <v>99</v>
      </c>
      <c r="BD3" s="130" t="s">
        <v>96</v>
      </c>
    </row>
    <row r="4" s="1" customFormat="1" ht="24.96" customHeight="1">
      <c r="B4" s="22"/>
      <c r="D4" s="133" t="s">
        <v>100</v>
      </c>
      <c r="L4" s="22"/>
      <c r="M4" s="134" t="s">
        <v>10</v>
      </c>
      <c r="AT4" s="19" t="s">
        <v>4</v>
      </c>
      <c r="AZ4" s="130" t="s">
        <v>101</v>
      </c>
      <c r="BA4" s="130" t="s">
        <v>102</v>
      </c>
      <c r="BB4" s="130" t="s">
        <v>94</v>
      </c>
      <c r="BC4" s="130" t="s">
        <v>103</v>
      </c>
      <c r="BD4" s="130" t="s">
        <v>96</v>
      </c>
    </row>
    <row r="5" s="1" customFormat="1" ht="6.96" customHeight="1">
      <c r="B5" s="22"/>
      <c r="L5" s="22"/>
      <c r="AZ5" s="130" t="s">
        <v>104</v>
      </c>
      <c r="BA5" s="130" t="s">
        <v>105</v>
      </c>
      <c r="BB5" s="130" t="s">
        <v>94</v>
      </c>
      <c r="BC5" s="130" t="s">
        <v>106</v>
      </c>
      <c r="BD5" s="130" t="s">
        <v>96</v>
      </c>
    </row>
    <row r="6" s="1" customFormat="1" ht="12" customHeight="1">
      <c r="B6" s="22"/>
      <c r="D6" s="135" t="s">
        <v>16</v>
      </c>
      <c r="L6" s="22"/>
      <c r="AZ6" s="130" t="s">
        <v>107</v>
      </c>
      <c r="BA6" s="130" t="s">
        <v>108</v>
      </c>
      <c r="BB6" s="130" t="s">
        <v>94</v>
      </c>
      <c r="BC6" s="130" t="s">
        <v>109</v>
      </c>
      <c r="BD6" s="130" t="s">
        <v>96</v>
      </c>
    </row>
    <row r="7" s="1" customFormat="1" ht="26.25" customHeight="1">
      <c r="B7" s="22"/>
      <c r="E7" s="136" t="str">
        <f>'Rekapitulace stavby'!K6</f>
        <v>Rekonstrukce čtyř antukových kurtů včetně zázemí, parc. č. 2193/1, 2192, Žďár nad Sázavou</v>
      </c>
      <c r="F7" s="135"/>
      <c r="G7" s="135"/>
      <c r="H7" s="135"/>
      <c r="L7" s="22"/>
      <c r="AZ7" s="130" t="s">
        <v>110</v>
      </c>
      <c r="BA7" s="130" t="s">
        <v>111</v>
      </c>
      <c r="BB7" s="130" t="s">
        <v>112</v>
      </c>
      <c r="BC7" s="130" t="s">
        <v>113</v>
      </c>
      <c r="BD7" s="130" t="s">
        <v>96</v>
      </c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115</v>
      </c>
      <c r="BA8" s="130" t="s">
        <v>116</v>
      </c>
      <c r="BB8" s="130" t="s">
        <v>112</v>
      </c>
      <c r="BC8" s="130" t="s">
        <v>113</v>
      </c>
      <c r="BD8" s="130" t="s">
        <v>96</v>
      </c>
    </row>
    <row r="9" s="2" customFormat="1" ht="16.5" customHeight="1">
      <c r="A9" s="40"/>
      <c r="B9" s="46"/>
      <c r="C9" s="40"/>
      <c r="D9" s="40"/>
      <c r="E9" s="138" t="s">
        <v>117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118</v>
      </c>
      <c r="BA9" s="130" t="s">
        <v>119</v>
      </c>
      <c r="BB9" s="130" t="s">
        <v>112</v>
      </c>
      <c r="BC9" s="130" t="s">
        <v>113</v>
      </c>
      <c r="BD9" s="130" t="s">
        <v>96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120</v>
      </c>
      <c r="BA10" s="130" t="s">
        <v>121</v>
      </c>
      <c r="BB10" s="130" t="s">
        <v>112</v>
      </c>
      <c r="BC10" s="130" t="s">
        <v>113</v>
      </c>
      <c r="BD10" s="130" t="s">
        <v>96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122</v>
      </c>
      <c r="BA11" s="130" t="s">
        <v>123</v>
      </c>
      <c r="BB11" s="130" t="s">
        <v>124</v>
      </c>
      <c r="BC11" s="130" t="s">
        <v>113</v>
      </c>
      <c r="BD11" s="130" t="s">
        <v>96</v>
      </c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10. 4. 2024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0" t="s">
        <v>125</v>
      </c>
      <c r="BA12" s="130" t="s">
        <v>126</v>
      </c>
      <c r="BB12" s="130" t="s">
        <v>112</v>
      </c>
      <c r="BC12" s="130" t="s">
        <v>113</v>
      </c>
      <c r="BD12" s="130" t="s">
        <v>96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0" t="s">
        <v>127</v>
      </c>
      <c r="BA13" s="130" t="s">
        <v>128</v>
      </c>
      <c r="BB13" s="130" t="s">
        <v>112</v>
      </c>
      <c r="BC13" s="130" t="s">
        <v>129</v>
      </c>
      <c r="BD13" s="130" t="s">
        <v>96</v>
      </c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0" t="s">
        <v>130</v>
      </c>
      <c r="BA14" s="130" t="s">
        <v>131</v>
      </c>
      <c r="BB14" s="130" t="s">
        <v>112</v>
      </c>
      <c r="BC14" s="130" t="s">
        <v>82</v>
      </c>
      <c r="BD14" s="130" t="s">
        <v>96</v>
      </c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30" t="s">
        <v>132</v>
      </c>
      <c r="BA15" s="130" t="s">
        <v>133</v>
      </c>
      <c r="BB15" s="130" t="s">
        <v>112</v>
      </c>
      <c r="BC15" s="130" t="s">
        <v>134</v>
      </c>
      <c r="BD15" s="130" t="s">
        <v>96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30" t="s">
        <v>135</v>
      </c>
      <c r="BA16" s="130" t="s">
        <v>136</v>
      </c>
      <c r="BB16" s="130" t="s">
        <v>112</v>
      </c>
      <c r="BC16" s="130" t="s">
        <v>137</v>
      </c>
      <c r="BD16" s="130" t="s">
        <v>96</v>
      </c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30" t="s">
        <v>138</v>
      </c>
      <c r="BA17" s="130" t="s">
        <v>139</v>
      </c>
      <c r="BB17" s="130" t="s">
        <v>112</v>
      </c>
      <c r="BC17" s="130" t="s">
        <v>140</v>
      </c>
      <c r="BD17" s="130" t="s">
        <v>96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35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36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38</v>
      </c>
      <c r="E30" s="40"/>
      <c r="F30" s="40"/>
      <c r="G30" s="40"/>
      <c r="H30" s="40"/>
      <c r="I30" s="40"/>
      <c r="J30" s="147">
        <f>ROUND(J87,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40</v>
      </c>
      <c r="G32" s="40"/>
      <c r="H32" s="40"/>
      <c r="I32" s="148" t="s">
        <v>39</v>
      </c>
      <c r="J32" s="148" t="s">
        <v>41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42</v>
      </c>
      <c r="E33" s="135" t="s">
        <v>43</v>
      </c>
      <c r="F33" s="150">
        <f>ROUND((SUM(BE87:BE221)),  2)</f>
        <v>0</v>
      </c>
      <c r="G33" s="40"/>
      <c r="H33" s="40"/>
      <c r="I33" s="151">
        <v>0.20999999999999999</v>
      </c>
      <c r="J33" s="150">
        <f>ROUND(((SUM(BE87:BE221))*I33),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44</v>
      </c>
      <c r="F34" s="150">
        <f>ROUND((SUM(BF87:BF221)),  2)</f>
        <v>0</v>
      </c>
      <c r="G34" s="40"/>
      <c r="H34" s="40"/>
      <c r="I34" s="151">
        <v>0.12</v>
      </c>
      <c r="J34" s="150">
        <f>ROUND(((SUM(BF87:BF221))*I34),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45</v>
      </c>
      <c r="F35" s="150">
        <f>ROUND((SUM(BG87:BG221)),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46</v>
      </c>
      <c r="F36" s="150">
        <f>ROUND((SUM(BH87:BH221)),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47</v>
      </c>
      <c r="F37" s="150">
        <f>ROUND((SUM(BI87:BI221)),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141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Rekonstrukce čtyř antukových kurtů včetně zázemí, parc. č. 2193/1, 2192, Žďár nad Sázavou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Dešťová kanalizace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Žďár nad Sázavou</v>
      </c>
      <c r="G52" s="42"/>
      <c r="H52" s="42"/>
      <c r="I52" s="34" t="s">
        <v>23</v>
      </c>
      <c r="J52" s="74" t="str">
        <f>IF(J12="","",J12)</f>
        <v>10. 4. 2024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>Ing. Lukáš Nekvinda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David Kolouch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142</v>
      </c>
      <c r="D57" s="165"/>
      <c r="E57" s="165"/>
      <c r="F57" s="165"/>
      <c r="G57" s="165"/>
      <c r="H57" s="165"/>
      <c r="I57" s="165"/>
      <c r="J57" s="166" t="s">
        <v>143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144</v>
      </c>
    </row>
    <row r="60" s="9" customFormat="1" ht="24.96" customHeight="1">
      <c r="A60" s="9"/>
      <c r="B60" s="168"/>
      <c r="C60" s="169"/>
      <c r="D60" s="170" t="s">
        <v>145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146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147</v>
      </c>
      <c r="E62" s="177"/>
      <c r="F62" s="177"/>
      <c r="G62" s="177"/>
      <c r="H62" s="177"/>
      <c r="I62" s="177"/>
      <c r="J62" s="178">
        <f>J147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148</v>
      </c>
      <c r="E63" s="177"/>
      <c r="F63" s="177"/>
      <c r="G63" s="177"/>
      <c r="H63" s="177"/>
      <c r="I63" s="177"/>
      <c r="J63" s="178">
        <f>J154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149</v>
      </c>
      <c r="E64" s="177"/>
      <c r="F64" s="177"/>
      <c r="G64" s="177"/>
      <c r="H64" s="177"/>
      <c r="I64" s="177"/>
      <c r="J64" s="178">
        <f>J203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150</v>
      </c>
      <c r="E65" s="177"/>
      <c r="F65" s="177"/>
      <c r="G65" s="177"/>
      <c r="H65" s="177"/>
      <c r="I65" s="177"/>
      <c r="J65" s="178">
        <f>J211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151</v>
      </c>
      <c r="E66" s="171"/>
      <c r="F66" s="171"/>
      <c r="G66" s="171"/>
      <c r="H66" s="171"/>
      <c r="I66" s="171"/>
      <c r="J66" s="172">
        <f>J216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152</v>
      </c>
      <c r="E67" s="177"/>
      <c r="F67" s="177"/>
      <c r="G67" s="177"/>
      <c r="H67" s="177"/>
      <c r="I67" s="177"/>
      <c r="J67" s="178">
        <f>J217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153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63" t="str">
        <f>E7</f>
        <v>Rekonstrukce čtyř antukových kurtů včetně zázemí, parc. č. 2193/1, 2192, Žďár nad Sázavou</v>
      </c>
      <c r="F77" s="34"/>
      <c r="G77" s="34"/>
      <c r="H77" s="34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114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01 - Dešťová kanalizace</v>
      </c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Žďár nad Sázavou</v>
      </c>
      <c r="G81" s="42"/>
      <c r="H81" s="42"/>
      <c r="I81" s="34" t="s">
        <v>23</v>
      </c>
      <c r="J81" s="74" t="str">
        <f>IF(J12="","",J12)</f>
        <v>10. 4. 2024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Město Žďár nad Sázavou</v>
      </c>
      <c r="G83" s="42"/>
      <c r="H83" s="42"/>
      <c r="I83" s="34" t="s">
        <v>31</v>
      </c>
      <c r="J83" s="38" t="str">
        <f>E21</f>
        <v>Ing. Lukáš Nekvinda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Ing. David Kolouch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0"/>
      <c r="B86" s="181"/>
      <c r="C86" s="182" t="s">
        <v>154</v>
      </c>
      <c r="D86" s="183" t="s">
        <v>57</v>
      </c>
      <c r="E86" s="183" t="s">
        <v>53</v>
      </c>
      <c r="F86" s="183" t="s">
        <v>54</v>
      </c>
      <c r="G86" s="183" t="s">
        <v>155</v>
      </c>
      <c r="H86" s="183" t="s">
        <v>156</v>
      </c>
      <c r="I86" s="183" t="s">
        <v>157</v>
      </c>
      <c r="J86" s="183" t="s">
        <v>143</v>
      </c>
      <c r="K86" s="184" t="s">
        <v>158</v>
      </c>
      <c r="L86" s="185"/>
      <c r="M86" s="94" t="s">
        <v>19</v>
      </c>
      <c r="N86" s="95" t="s">
        <v>42</v>
      </c>
      <c r="O86" s="95" t="s">
        <v>159</v>
      </c>
      <c r="P86" s="95" t="s">
        <v>160</v>
      </c>
      <c r="Q86" s="95" t="s">
        <v>161</v>
      </c>
      <c r="R86" s="95" t="s">
        <v>162</v>
      </c>
      <c r="S86" s="95" t="s">
        <v>163</v>
      </c>
      <c r="T86" s="96" t="s">
        <v>164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0"/>
      <c r="B87" s="41"/>
      <c r="C87" s="101" t="s">
        <v>165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P88+P216</f>
        <v>0</v>
      </c>
      <c r="Q87" s="98"/>
      <c r="R87" s="188">
        <f>R88+R216</f>
        <v>180.70353205000001</v>
      </c>
      <c r="S87" s="98"/>
      <c r="T87" s="189">
        <f>T88+T216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144</v>
      </c>
      <c r="BK87" s="190">
        <f>BK88+BK216</f>
        <v>0</v>
      </c>
    </row>
    <row r="88" s="12" customFormat="1" ht="25.92" customHeight="1">
      <c r="A88" s="12"/>
      <c r="B88" s="191"/>
      <c r="C88" s="192"/>
      <c r="D88" s="193" t="s">
        <v>71</v>
      </c>
      <c r="E88" s="194" t="s">
        <v>166</v>
      </c>
      <c r="F88" s="194" t="s">
        <v>167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P89+P147+P154+P203+P211</f>
        <v>0</v>
      </c>
      <c r="Q88" s="199"/>
      <c r="R88" s="200">
        <f>R89+R147+R154+R203+R211</f>
        <v>180.70353205000001</v>
      </c>
      <c r="S88" s="199"/>
      <c r="T88" s="201">
        <f>T89+T147+T154+T203+T211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71</v>
      </c>
      <c r="AU88" s="203" t="s">
        <v>72</v>
      </c>
      <c r="AY88" s="202" t="s">
        <v>168</v>
      </c>
      <c r="BK88" s="204">
        <f>BK89+BK147+BK154+BK203+BK211</f>
        <v>0</v>
      </c>
    </row>
    <row r="89" s="12" customFormat="1" ht="22.8" customHeight="1">
      <c r="A89" s="12"/>
      <c r="B89" s="191"/>
      <c r="C89" s="192"/>
      <c r="D89" s="193" t="s">
        <v>71</v>
      </c>
      <c r="E89" s="205" t="s">
        <v>80</v>
      </c>
      <c r="F89" s="205" t="s">
        <v>169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SUM(P90:P146)</f>
        <v>0</v>
      </c>
      <c r="Q89" s="199"/>
      <c r="R89" s="200">
        <f>SUM(R90:R146)</f>
        <v>105.55500000000001</v>
      </c>
      <c r="S89" s="199"/>
      <c r="T89" s="201">
        <f>SUM(T90:T146)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80</v>
      </c>
      <c r="AT89" s="203" t="s">
        <v>71</v>
      </c>
      <c r="AU89" s="203" t="s">
        <v>80</v>
      </c>
      <c r="AY89" s="202" t="s">
        <v>168</v>
      </c>
      <c r="BK89" s="204">
        <f>SUM(BK90:BK146)</f>
        <v>0</v>
      </c>
    </row>
    <row r="90" s="2" customFormat="1" ht="55.5" customHeight="1">
      <c r="A90" s="40"/>
      <c r="B90" s="41"/>
      <c r="C90" s="207" t="s">
        <v>170</v>
      </c>
      <c r="D90" s="207" t="s">
        <v>171</v>
      </c>
      <c r="E90" s="208" t="s">
        <v>172</v>
      </c>
      <c r="F90" s="209" t="s">
        <v>173</v>
      </c>
      <c r="G90" s="210" t="s">
        <v>174</v>
      </c>
      <c r="H90" s="211">
        <v>177.81299999999999</v>
      </c>
      <c r="I90" s="212"/>
      <c r="J90" s="213">
        <f>ROUND(I90*H90,2)</f>
        <v>0</v>
      </c>
      <c r="K90" s="209" t="s">
        <v>175</v>
      </c>
      <c r="L90" s="46"/>
      <c r="M90" s="214" t="s">
        <v>19</v>
      </c>
      <c r="N90" s="215" t="s">
        <v>43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176</v>
      </c>
      <c r="AT90" s="218" t="s">
        <v>171</v>
      </c>
      <c r="AU90" s="218" t="s">
        <v>82</v>
      </c>
      <c r="AY90" s="19" t="s">
        <v>168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80</v>
      </c>
      <c r="BK90" s="219">
        <f>ROUND(I90*H90,2)</f>
        <v>0</v>
      </c>
      <c r="BL90" s="19" t="s">
        <v>176</v>
      </c>
      <c r="BM90" s="218" t="s">
        <v>177</v>
      </c>
    </row>
    <row r="91" s="2" customFormat="1">
      <c r="A91" s="40"/>
      <c r="B91" s="41"/>
      <c r="C91" s="42"/>
      <c r="D91" s="220" t="s">
        <v>178</v>
      </c>
      <c r="E91" s="42"/>
      <c r="F91" s="221" t="s">
        <v>179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178</v>
      </c>
      <c r="AU91" s="19" t="s">
        <v>82</v>
      </c>
    </row>
    <row r="92" s="13" customFormat="1">
      <c r="A92" s="13"/>
      <c r="B92" s="225"/>
      <c r="C92" s="226"/>
      <c r="D92" s="227" t="s">
        <v>180</v>
      </c>
      <c r="E92" s="228" t="s">
        <v>19</v>
      </c>
      <c r="F92" s="229" t="s">
        <v>181</v>
      </c>
      <c r="G92" s="226"/>
      <c r="H92" s="230">
        <v>177.81299999999999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180</v>
      </c>
      <c r="AU92" s="236" t="s">
        <v>82</v>
      </c>
      <c r="AV92" s="13" t="s">
        <v>82</v>
      </c>
      <c r="AW92" s="13" t="s">
        <v>33</v>
      </c>
      <c r="AX92" s="13" t="s">
        <v>80</v>
      </c>
      <c r="AY92" s="236" t="s">
        <v>168</v>
      </c>
    </row>
    <row r="93" s="2" customFormat="1" ht="62.7" customHeight="1">
      <c r="A93" s="40"/>
      <c r="B93" s="41"/>
      <c r="C93" s="207" t="s">
        <v>182</v>
      </c>
      <c r="D93" s="207" t="s">
        <v>171</v>
      </c>
      <c r="E93" s="208" t="s">
        <v>183</v>
      </c>
      <c r="F93" s="209" t="s">
        <v>184</v>
      </c>
      <c r="G93" s="210" t="s">
        <v>174</v>
      </c>
      <c r="H93" s="211">
        <v>246.869</v>
      </c>
      <c r="I93" s="212"/>
      <c r="J93" s="213">
        <f>ROUND(I93*H93,2)</f>
        <v>0</v>
      </c>
      <c r="K93" s="209" t="s">
        <v>175</v>
      </c>
      <c r="L93" s="46"/>
      <c r="M93" s="214" t="s">
        <v>19</v>
      </c>
      <c r="N93" s="215" t="s">
        <v>43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176</v>
      </c>
      <c r="AT93" s="218" t="s">
        <v>171</v>
      </c>
      <c r="AU93" s="218" t="s">
        <v>82</v>
      </c>
      <c r="AY93" s="19" t="s">
        <v>168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80</v>
      </c>
      <c r="BK93" s="219">
        <f>ROUND(I93*H93,2)</f>
        <v>0</v>
      </c>
      <c r="BL93" s="19" t="s">
        <v>176</v>
      </c>
      <c r="BM93" s="218" t="s">
        <v>185</v>
      </c>
    </row>
    <row r="94" s="2" customFormat="1">
      <c r="A94" s="40"/>
      <c r="B94" s="41"/>
      <c r="C94" s="42"/>
      <c r="D94" s="220" t="s">
        <v>178</v>
      </c>
      <c r="E94" s="42"/>
      <c r="F94" s="221" t="s">
        <v>186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178</v>
      </c>
      <c r="AU94" s="19" t="s">
        <v>82</v>
      </c>
    </row>
    <row r="95" s="14" customFormat="1">
      <c r="A95" s="14"/>
      <c r="B95" s="237"/>
      <c r="C95" s="238"/>
      <c r="D95" s="227" t="s">
        <v>180</v>
      </c>
      <c r="E95" s="239" t="s">
        <v>19</v>
      </c>
      <c r="F95" s="240" t="s">
        <v>187</v>
      </c>
      <c r="G95" s="238"/>
      <c r="H95" s="239" t="s">
        <v>19</v>
      </c>
      <c r="I95" s="241"/>
      <c r="J95" s="238"/>
      <c r="K95" s="238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180</v>
      </c>
      <c r="AU95" s="246" t="s">
        <v>82</v>
      </c>
      <c r="AV95" s="14" t="s">
        <v>80</v>
      </c>
      <c r="AW95" s="14" t="s">
        <v>33</v>
      </c>
      <c r="AX95" s="14" t="s">
        <v>72</v>
      </c>
      <c r="AY95" s="246" t="s">
        <v>168</v>
      </c>
    </row>
    <row r="96" s="13" customFormat="1">
      <c r="A96" s="13"/>
      <c r="B96" s="225"/>
      <c r="C96" s="226"/>
      <c r="D96" s="227" t="s">
        <v>180</v>
      </c>
      <c r="E96" s="228" t="s">
        <v>19</v>
      </c>
      <c r="F96" s="229" t="s">
        <v>181</v>
      </c>
      <c r="G96" s="226"/>
      <c r="H96" s="230">
        <v>177.81299999999999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180</v>
      </c>
      <c r="AU96" s="236" t="s">
        <v>82</v>
      </c>
      <c r="AV96" s="13" t="s">
        <v>82</v>
      </c>
      <c r="AW96" s="13" t="s">
        <v>33</v>
      </c>
      <c r="AX96" s="13" t="s">
        <v>72</v>
      </c>
      <c r="AY96" s="236" t="s">
        <v>168</v>
      </c>
    </row>
    <row r="97" s="14" customFormat="1">
      <c r="A97" s="14"/>
      <c r="B97" s="237"/>
      <c r="C97" s="238"/>
      <c r="D97" s="227" t="s">
        <v>180</v>
      </c>
      <c r="E97" s="239" t="s">
        <v>19</v>
      </c>
      <c r="F97" s="240" t="s">
        <v>188</v>
      </c>
      <c r="G97" s="238"/>
      <c r="H97" s="239" t="s">
        <v>19</v>
      </c>
      <c r="I97" s="241"/>
      <c r="J97" s="238"/>
      <c r="K97" s="238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180</v>
      </c>
      <c r="AU97" s="246" t="s">
        <v>82</v>
      </c>
      <c r="AV97" s="14" t="s">
        <v>80</v>
      </c>
      <c r="AW97" s="14" t="s">
        <v>33</v>
      </c>
      <c r="AX97" s="14" t="s">
        <v>72</v>
      </c>
      <c r="AY97" s="246" t="s">
        <v>168</v>
      </c>
    </row>
    <row r="98" s="13" customFormat="1">
      <c r="A98" s="13"/>
      <c r="B98" s="225"/>
      <c r="C98" s="226"/>
      <c r="D98" s="227" t="s">
        <v>180</v>
      </c>
      <c r="E98" s="228" t="s">
        <v>19</v>
      </c>
      <c r="F98" s="229" t="s">
        <v>189</v>
      </c>
      <c r="G98" s="226"/>
      <c r="H98" s="230">
        <v>69.055999999999997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180</v>
      </c>
      <c r="AU98" s="236" t="s">
        <v>82</v>
      </c>
      <c r="AV98" s="13" t="s">
        <v>82</v>
      </c>
      <c r="AW98" s="13" t="s">
        <v>33</v>
      </c>
      <c r="AX98" s="13" t="s">
        <v>72</v>
      </c>
      <c r="AY98" s="236" t="s">
        <v>168</v>
      </c>
    </row>
    <row r="99" s="15" customFormat="1">
      <c r="A99" s="15"/>
      <c r="B99" s="247"/>
      <c r="C99" s="248"/>
      <c r="D99" s="227" t="s">
        <v>180</v>
      </c>
      <c r="E99" s="249" t="s">
        <v>19</v>
      </c>
      <c r="F99" s="250" t="s">
        <v>190</v>
      </c>
      <c r="G99" s="248"/>
      <c r="H99" s="251">
        <v>246.86899999999997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180</v>
      </c>
      <c r="AU99" s="257" t="s">
        <v>82</v>
      </c>
      <c r="AV99" s="15" t="s">
        <v>176</v>
      </c>
      <c r="AW99" s="15" t="s">
        <v>33</v>
      </c>
      <c r="AX99" s="15" t="s">
        <v>80</v>
      </c>
      <c r="AY99" s="257" t="s">
        <v>168</v>
      </c>
    </row>
    <row r="100" s="2" customFormat="1" ht="44.25" customHeight="1">
      <c r="A100" s="40"/>
      <c r="B100" s="41"/>
      <c r="C100" s="207" t="s">
        <v>191</v>
      </c>
      <c r="D100" s="207" t="s">
        <v>171</v>
      </c>
      <c r="E100" s="208" t="s">
        <v>192</v>
      </c>
      <c r="F100" s="209" t="s">
        <v>193</v>
      </c>
      <c r="G100" s="210" t="s">
        <v>174</v>
      </c>
      <c r="H100" s="211">
        <v>177.81299999999999</v>
      </c>
      <c r="I100" s="212"/>
      <c r="J100" s="213">
        <f>ROUND(I100*H100,2)</f>
        <v>0</v>
      </c>
      <c r="K100" s="209" t="s">
        <v>175</v>
      </c>
      <c r="L100" s="46"/>
      <c r="M100" s="214" t="s">
        <v>19</v>
      </c>
      <c r="N100" s="215" t="s">
        <v>43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176</v>
      </c>
      <c r="AT100" s="218" t="s">
        <v>171</v>
      </c>
      <c r="AU100" s="218" t="s">
        <v>82</v>
      </c>
      <c r="AY100" s="19" t="s">
        <v>168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80</v>
      </c>
      <c r="BK100" s="219">
        <f>ROUND(I100*H100,2)</f>
        <v>0</v>
      </c>
      <c r="BL100" s="19" t="s">
        <v>176</v>
      </c>
      <c r="BM100" s="218" t="s">
        <v>194</v>
      </c>
    </row>
    <row r="101" s="2" customFormat="1">
      <c r="A101" s="40"/>
      <c r="B101" s="41"/>
      <c r="C101" s="42"/>
      <c r="D101" s="220" t="s">
        <v>178</v>
      </c>
      <c r="E101" s="42"/>
      <c r="F101" s="221" t="s">
        <v>195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178</v>
      </c>
      <c r="AU101" s="19" t="s">
        <v>82</v>
      </c>
    </row>
    <row r="102" s="14" customFormat="1">
      <c r="A102" s="14"/>
      <c r="B102" s="237"/>
      <c r="C102" s="238"/>
      <c r="D102" s="227" t="s">
        <v>180</v>
      </c>
      <c r="E102" s="239" t="s">
        <v>19</v>
      </c>
      <c r="F102" s="240" t="s">
        <v>196</v>
      </c>
      <c r="G102" s="238"/>
      <c r="H102" s="239" t="s">
        <v>19</v>
      </c>
      <c r="I102" s="241"/>
      <c r="J102" s="238"/>
      <c r="K102" s="238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180</v>
      </c>
      <c r="AU102" s="246" t="s">
        <v>82</v>
      </c>
      <c r="AV102" s="14" t="s">
        <v>80</v>
      </c>
      <c r="AW102" s="14" t="s">
        <v>33</v>
      </c>
      <c r="AX102" s="14" t="s">
        <v>72</v>
      </c>
      <c r="AY102" s="246" t="s">
        <v>168</v>
      </c>
    </row>
    <row r="103" s="13" customFormat="1">
      <c r="A103" s="13"/>
      <c r="B103" s="225"/>
      <c r="C103" s="226"/>
      <c r="D103" s="227" t="s">
        <v>180</v>
      </c>
      <c r="E103" s="228" t="s">
        <v>19</v>
      </c>
      <c r="F103" s="229" t="s">
        <v>197</v>
      </c>
      <c r="G103" s="226"/>
      <c r="H103" s="230">
        <v>108.75700000000001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180</v>
      </c>
      <c r="AU103" s="236" t="s">
        <v>82</v>
      </c>
      <c r="AV103" s="13" t="s">
        <v>82</v>
      </c>
      <c r="AW103" s="13" t="s">
        <v>33</v>
      </c>
      <c r="AX103" s="13" t="s">
        <v>72</v>
      </c>
      <c r="AY103" s="236" t="s">
        <v>168</v>
      </c>
    </row>
    <row r="104" s="14" customFormat="1">
      <c r="A104" s="14"/>
      <c r="B104" s="237"/>
      <c r="C104" s="238"/>
      <c r="D104" s="227" t="s">
        <v>180</v>
      </c>
      <c r="E104" s="239" t="s">
        <v>19</v>
      </c>
      <c r="F104" s="240" t="s">
        <v>198</v>
      </c>
      <c r="G104" s="238"/>
      <c r="H104" s="239" t="s">
        <v>19</v>
      </c>
      <c r="I104" s="241"/>
      <c r="J104" s="238"/>
      <c r="K104" s="238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180</v>
      </c>
      <c r="AU104" s="246" t="s">
        <v>82</v>
      </c>
      <c r="AV104" s="14" t="s">
        <v>80</v>
      </c>
      <c r="AW104" s="14" t="s">
        <v>33</v>
      </c>
      <c r="AX104" s="14" t="s">
        <v>72</v>
      </c>
      <c r="AY104" s="246" t="s">
        <v>168</v>
      </c>
    </row>
    <row r="105" s="13" customFormat="1">
      <c r="A105" s="13"/>
      <c r="B105" s="225"/>
      <c r="C105" s="226"/>
      <c r="D105" s="227" t="s">
        <v>180</v>
      </c>
      <c r="E105" s="228" t="s">
        <v>19</v>
      </c>
      <c r="F105" s="229" t="s">
        <v>189</v>
      </c>
      <c r="G105" s="226"/>
      <c r="H105" s="230">
        <v>69.055999999999997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180</v>
      </c>
      <c r="AU105" s="236" t="s">
        <v>82</v>
      </c>
      <c r="AV105" s="13" t="s">
        <v>82</v>
      </c>
      <c r="AW105" s="13" t="s">
        <v>33</v>
      </c>
      <c r="AX105" s="13" t="s">
        <v>72</v>
      </c>
      <c r="AY105" s="236" t="s">
        <v>168</v>
      </c>
    </row>
    <row r="106" s="15" customFormat="1">
      <c r="A106" s="15"/>
      <c r="B106" s="247"/>
      <c r="C106" s="248"/>
      <c r="D106" s="227" t="s">
        <v>180</v>
      </c>
      <c r="E106" s="249" t="s">
        <v>19</v>
      </c>
      <c r="F106" s="250" t="s">
        <v>190</v>
      </c>
      <c r="G106" s="248"/>
      <c r="H106" s="251">
        <v>177.81299999999999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180</v>
      </c>
      <c r="AU106" s="257" t="s">
        <v>82</v>
      </c>
      <c r="AV106" s="15" t="s">
        <v>176</v>
      </c>
      <c r="AW106" s="15" t="s">
        <v>33</v>
      </c>
      <c r="AX106" s="15" t="s">
        <v>80</v>
      </c>
      <c r="AY106" s="257" t="s">
        <v>168</v>
      </c>
    </row>
    <row r="107" s="2" customFormat="1" ht="62.7" customHeight="1">
      <c r="A107" s="40"/>
      <c r="B107" s="41"/>
      <c r="C107" s="207" t="s">
        <v>199</v>
      </c>
      <c r="D107" s="207" t="s">
        <v>171</v>
      </c>
      <c r="E107" s="208" t="s">
        <v>200</v>
      </c>
      <c r="F107" s="209" t="s">
        <v>201</v>
      </c>
      <c r="G107" s="210" t="s">
        <v>174</v>
      </c>
      <c r="H107" s="211">
        <v>108.75700000000001</v>
      </c>
      <c r="I107" s="212"/>
      <c r="J107" s="213">
        <f>ROUND(I107*H107,2)</f>
        <v>0</v>
      </c>
      <c r="K107" s="209" t="s">
        <v>175</v>
      </c>
      <c r="L107" s="46"/>
      <c r="M107" s="214" t="s">
        <v>19</v>
      </c>
      <c r="N107" s="215" t="s">
        <v>43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176</v>
      </c>
      <c r="AT107" s="218" t="s">
        <v>171</v>
      </c>
      <c r="AU107" s="218" t="s">
        <v>82</v>
      </c>
      <c r="AY107" s="19" t="s">
        <v>168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80</v>
      </c>
      <c r="BK107" s="219">
        <f>ROUND(I107*H107,2)</f>
        <v>0</v>
      </c>
      <c r="BL107" s="19" t="s">
        <v>176</v>
      </c>
      <c r="BM107" s="218" t="s">
        <v>202</v>
      </c>
    </row>
    <row r="108" s="2" customFormat="1">
      <c r="A108" s="40"/>
      <c r="B108" s="41"/>
      <c r="C108" s="42"/>
      <c r="D108" s="220" t="s">
        <v>178</v>
      </c>
      <c r="E108" s="42"/>
      <c r="F108" s="221" t="s">
        <v>203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178</v>
      </c>
      <c r="AU108" s="19" t="s">
        <v>82</v>
      </c>
    </row>
    <row r="109" s="14" customFormat="1">
      <c r="A109" s="14"/>
      <c r="B109" s="237"/>
      <c r="C109" s="238"/>
      <c r="D109" s="227" t="s">
        <v>180</v>
      </c>
      <c r="E109" s="239" t="s">
        <v>19</v>
      </c>
      <c r="F109" s="240" t="s">
        <v>187</v>
      </c>
      <c r="G109" s="238"/>
      <c r="H109" s="239" t="s">
        <v>19</v>
      </c>
      <c r="I109" s="241"/>
      <c r="J109" s="238"/>
      <c r="K109" s="238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180</v>
      </c>
      <c r="AU109" s="246" t="s">
        <v>82</v>
      </c>
      <c r="AV109" s="14" t="s">
        <v>80</v>
      </c>
      <c r="AW109" s="14" t="s">
        <v>33</v>
      </c>
      <c r="AX109" s="14" t="s">
        <v>72</v>
      </c>
      <c r="AY109" s="246" t="s">
        <v>168</v>
      </c>
    </row>
    <row r="110" s="13" customFormat="1">
      <c r="A110" s="13"/>
      <c r="B110" s="225"/>
      <c r="C110" s="226"/>
      <c r="D110" s="227" t="s">
        <v>180</v>
      </c>
      <c r="E110" s="228" t="s">
        <v>19</v>
      </c>
      <c r="F110" s="229" t="s">
        <v>181</v>
      </c>
      <c r="G110" s="226"/>
      <c r="H110" s="230">
        <v>177.81299999999999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180</v>
      </c>
      <c r="AU110" s="236" t="s">
        <v>82</v>
      </c>
      <c r="AV110" s="13" t="s">
        <v>82</v>
      </c>
      <c r="AW110" s="13" t="s">
        <v>33</v>
      </c>
      <c r="AX110" s="13" t="s">
        <v>72</v>
      </c>
      <c r="AY110" s="236" t="s">
        <v>168</v>
      </c>
    </row>
    <row r="111" s="14" customFormat="1">
      <c r="A111" s="14"/>
      <c r="B111" s="237"/>
      <c r="C111" s="238"/>
      <c r="D111" s="227" t="s">
        <v>180</v>
      </c>
      <c r="E111" s="239" t="s">
        <v>19</v>
      </c>
      <c r="F111" s="240" t="s">
        <v>188</v>
      </c>
      <c r="G111" s="238"/>
      <c r="H111" s="239" t="s">
        <v>19</v>
      </c>
      <c r="I111" s="241"/>
      <c r="J111" s="238"/>
      <c r="K111" s="238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180</v>
      </c>
      <c r="AU111" s="246" t="s">
        <v>82</v>
      </c>
      <c r="AV111" s="14" t="s">
        <v>80</v>
      </c>
      <c r="AW111" s="14" t="s">
        <v>33</v>
      </c>
      <c r="AX111" s="14" t="s">
        <v>72</v>
      </c>
      <c r="AY111" s="246" t="s">
        <v>168</v>
      </c>
    </row>
    <row r="112" s="13" customFormat="1">
      <c r="A112" s="13"/>
      <c r="B112" s="225"/>
      <c r="C112" s="226"/>
      <c r="D112" s="227" t="s">
        <v>180</v>
      </c>
      <c r="E112" s="228" t="s">
        <v>19</v>
      </c>
      <c r="F112" s="229" t="s">
        <v>204</v>
      </c>
      <c r="G112" s="226"/>
      <c r="H112" s="230">
        <v>-69.055999999999997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180</v>
      </c>
      <c r="AU112" s="236" t="s">
        <v>82</v>
      </c>
      <c r="AV112" s="13" t="s">
        <v>82</v>
      </c>
      <c r="AW112" s="13" t="s">
        <v>33</v>
      </c>
      <c r="AX112" s="13" t="s">
        <v>72</v>
      </c>
      <c r="AY112" s="236" t="s">
        <v>168</v>
      </c>
    </row>
    <row r="113" s="15" customFormat="1">
      <c r="A113" s="15"/>
      <c r="B113" s="247"/>
      <c r="C113" s="248"/>
      <c r="D113" s="227" t="s">
        <v>180</v>
      </c>
      <c r="E113" s="249" t="s">
        <v>19</v>
      </c>
      <c r="F113" s="250" t="s">
        <v>190</v>
      </c>
      <c r="G113" s="248"/>
      <c r="H113" s="251">
        <v>108.75699999999999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180</v>
      </c>
      <c r="AU113" s="257" t="s">
        <v>82</v>
      </c>
      <c r="AV113" s="15" t="s">
        <v>176</v>
      </c>
      <c r="AW113" s="15" t="s">
        <v>33</v>
      </c>
      <c r="AX113" s="15" t="s">
        <v>80</v>
      </c>
      <c r="AY113" s="257" t="s">
        <v>168</v>
      </c>
    </row>
    <row r="114" s="2" customFormat="1" ht="44.25" customHeight="1">
      <c r="A114" s="40"/>
      <c r="B114" s="41"/>
      <c r="C114" s="207" t="s">
        <v>205</v>
      </c>
      <c r="D114" s="207" t="s">
        <v>171</v>
      </c>
      <c r="E114" s="208" t="s">
        <v>206</v>
      </c>
      <c r="F114" s="209" t="s">
        <v>207</v>
      </c>
      <c r="G114" s="210" t="s">
        <v>208</v>
      </c>
      <c r="H114" s="211">
        <v>195.76300000000001</v>
      </c>
      <c r="I114" s="212"/>
      <c r="J114" s="213">
        <f>ROUND(I114*H114,2)</f>
        <v>0</v>
      </c>
      <c r="K114" s="209" t="s">
        <v>175</v>
      </c>
      <c r="L114" s="46"/>
      <c r="M114" s="214" t="s">
        <v>19</v>
      </c>
      <c r="N114" s="215" t="s">
        <v>43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176</v>
      </c>
      <c r="AT114" s="218" t="s">
        <v>171</v>
      </c>
      <c r="AU114" s="218" t="s">
        <v>82</v>
      </c>
      <c r="AY114" s="19" t="s">
        <v>168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80</v>
      </c>
      <c r="BK114" s="219">
        <f>ROUND(I114*H114,2)</f>
        <v>0</v>
      </c>
      <c r="BL114" s="19" t="s">
        <v>176</v>
      </c>
      <c r="BM114" s="218" t="s">
        <v>209</v>
      </c>
    </row>
    <row r="115" s="2" customFormat="1">
      <c r="A115" s="40"/>
      <c r="B115" s="41"/>
      <c r="C115" s="42"/>
      <c r="D115" s="220" t="s">
        <v>178</v>
      </c>
      <c r="E115" s="42"/>
      <c r="F115" s="221" t="s">
        <v>210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178</v>
      </c>
      <c r="AU115" s="19" t="s">
        <v>82</v>
      </c>
    </row>
    <row r="116" s="14" customFormat="1">
      <c r="A116" s="14"/>
      <c r="B116" s="237"/>
      <c r="C116" s="238"/>
      <c r="D116" s="227" t="s">
        <v>180</v>
      </c>
      <c r="E116" s="239" t="s">
        <v>19</v>
      </c>
      <c r="F116" s="240" t="s">
        <v>196</v>
      </c>
      <c r="G116" s="238"/>
      <c r="H116" s="239" t="s">
        <v>19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180</v>
      </c>
      <c r="AU116" s="246" t="s">
        <v>82</v>
      </c>
      <c r="AV116" s="14" t="s">
        <v>80</v>
      </c>
      <c r="AW116" s="14" t="s">
        <v>33</v>
      </c>
      <c r="AX116" s="14" t="s">
        <v>72</v>
      </c>
      <c r="AY116" s="246" t="s">
        <v>168</v>
      </c>
    </row>
    <row r="117" s="13" customFormat="1">
      <c r="A117" s="13"/>
      <c r="B117" s="225"/>
      <c r="C117" s="226"/>
      <c r="D117" s="227" t="s">
        <v>180</v>
      </c>
      <c r="E117" s="228" t="s">
        <v>19</v>
      </c>
      <c r="F117" s="229" t="s">
        <v>197</v>
      </c>
      <c r="G117" s="226"/>
      <c r="H117" s="230">
        <v>108.75700000000001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180</v>
      </c>
      <c r="AU117" s="236" t="s">
        <v>82</v>
      </c>
      <c r="AV117" s="13" t="s">
        <v>82</v>
      </c>
      <c r="AW117" s="13" t="s">
        <v>33</v>
      </c>
      <c r="AX117" s="13" t="s">
        <v>72</v>
      </c>
      <c r="AY117" s="236" t="s">
        <v>168</v>
      </c>
    </row>
    <row r="118" s="15" customFormat="1">
      <c r="A118" s="15"/>
      <c r="B118" s="247"/>
      <c r="C118" s="248"/>
      <c r="D118" s="227" t="s">
        <v>180</v>
      </c>
      <c r="E118" s="249" t="s">
        <v>19</v>
      </c>
      <c r="F118" s="250" t="s">
        <v>190</v>
      </c>
      <c r="G118" s="248"/>
      <c r="H118" s="251">
        <v>108.75700000000001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180</v>
      </c>
      <c r="AU118" s="257" t="s">
        <v>82</v>
      </c>
      <c r="AV118" s="15" t="s">
        <v>176</v>
      </c>
      <c r="AW118" s="15" t="s">
        <v>33</v>
      </c>
      <c r="AX118" s="15" t="s">
        <v>80</v>
      </c>
      <c r="AY118" s="257" t="s">
        <v>168</v>
      </c>
    </row>
    <row r="119" s="13" customFormat="1">
      <c r="A119" s="13"/>
      <c r="B119" s="225"/>
      <c r="C119" s="226"/>
      <c r="D119" s="227" t="s">
        <v>180</v>
      </c>
      <c r="E119" s="226"/>
      <c r="F119" s="229" t="s">
        <v>211</v>
      </c>
      <c r="G119" s="226"/>
      <c r="H119" s="230">
        <v>195.76300000000001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180</v>
      </c>
      <c r="AU119" s="236" t="s">
        <v>82</v>
      </c>
      <c r="AV119" s="13" t="s">
        <v>82</v>
      </c>
      <c r="AW119" s="13" t="s">
        <v>4</v>
      </c>
      <c r="AX119" s="13" t="s">
        <v>80</v>
      </c>
      <c r="AY119" s="236" t="s">
        <v>168</v>
      </c>
    </row>
    <row r="120" s="2" customFormat="1" ht="37.8" customHeight="1">
      <c r="A120" s="40"/>
      <c r="B120" s="41"/>
      <c r="C120" s="207" t="s">
        <v>212</v>
      </c>
      <c r="D120" s="207" t="s">
        <v>171</v>
      </c>
      <c r="E120" s="208" t="s">
        <v>213</v>
      </c>
      <c r="F120" s="209" t="s">
        <v>214</v>
      </c>
      <c r="G120" s="210" t="s">
        <v>174</v>
      </c>
      <c r="H120" s="211">
        <v>177.81299999999999</v>
      </c>
      <c r="I120" s="212"/>
      <c r="J120" s="213">
        <f>ROUND(I120*H120,2)</f>
        <v>0</v>
      </c>
      <c r="K120" s="209" t="s">
        <v>175</v>
      </c>
      <c r="L120" s="46"/>
      <c r="M120" s="214" t="s">
        <v>19</v>
      </c>
      <c r="N120" s="215" t="s">
        <v>43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176</v>
      </c>
      <c r="AT120" s="218" t="s">
        <v>171</v>
      </c>
      <c r="AU120" s="218" t="s">
        <v>82</v>
      </c>
      <c r="AY120" s="19" t="s">
        <v>168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80</v>
      </c>
      <c r="BK120" s="219">
        <f>ROUND(I120*H120,2)</f>
        <v>0</v>
      </c>
      <c r="BL120" s="19" t="s">
        <v>176</v>
      </c>
      <c r="BM120" s="218" t="s">
        <v>215</v>
      </c>
    </row>
    <row r="121" s="2" customFormat="1">
      <c r="A121" s="40"/>
      <c r="B121" s="41"/>
      <c r="C121" s="42"/>
      <c r="D121" s="220" t="s">
        <v>178</v>
      </c>
      <c r="E121" s="42"/>
      <c r="F121" s="221" t="s">
        <v>216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178</v>
      </c>
      <c r="AU121" s="19" t="s">
        <v>82</v>
      </c>
    </row>
    <row r="122" s="14" customFormat="1">
      <c r="A122" s="14"/>
      <c r="B122" s="237"/>
      <c r="C122" s="238"/>
      <c r="D122" s="227" t="s">
        <v>180</v>
      </c>
      <c r="E122" s="239" t="s">
        <v>19</v>
      </c>
      <c r="F122" s="240" t="s">
        <v>217</v>
      </c>
      <c r="G122" s="238"/>
      <c r="H122" s="239" t="s">
        <v>19</v>
      </c>
      <c r="I122" s="241"/>
      <c r="J122" s="238"/>
      <c r="K122" s="238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180</v>
      </c>
      <c r="AU122" s="246" t="s">
        <v>82</v>
      </c>
      <c r="AV122" s="14" t="s">
        <v>80</v>
      </c>
      <c r="AW122" s="14" t="s">
        <v>33</v>
      </c>
      <c r="AX122" s="14" t="s">
        <v>72</v>
      </c>
      <c r="AY122" s="246" t="s">
        <v>168</v>
      </c>
    </row>
    <row r="123" s="13" customFormat="1">
      <c r="A123" s="13"/>
      <c r="B123" s="225"/>
      <c r="C123" s="226"/>
      <c r="D123" s="227" t="s">
        <v>180</v>
      </c>
      <c r="E123" s="228" t="s">
        <v>19</v>
      </c>
      <c r="F123" s="229" t="s">
        <v>197</v>
      </c>
      <c r="G123" s="226"/>
      <c r="H123" s="230">
        <v>108.75700000000001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180</v>
      </c>
      <c r="AU123" s="236" t="s">
        <v>82</v>
      </c>
      <c r="AV123" s="13" t="s">
        <v>82</v>
      </c>
      <c r="AW123" s="13" t="s">
        <v>33</v>
      </c>
      <c r="AX123" s="13" t="s">
        <v>72</v>
      </c>
      <c r="AY123" s="236" t="s">
        <v>168</v>
      </c>
    </row>
    <row r="124" s="14" customFormat="1">
      <c r="A124" s="14"/>
      <c r="B124" s="237"/>
      <c r="C124" s="238"/>
      <c r="D124" s="227" t="s">
        <v>180</v>
      </c>
      <c r="E124" s="239" t="s">
        <v>19</v>
      </c>
      <c r="F124" s="240" t="s">
        <v>218</v>
      </c>
      <c r="G124" s="238"/>
      <c r="H124" s="239" t="s">
        <v>19</v>
      </c>
      <c r="I124" s="241"/>
      <c r="J124" s="238"/>
      <c r="K124" s="238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180</v>
      </c>
      <c r="AU124" s="246" t="s">
        <v>82</v>
      </c>
      <c r="AV124" s="14" t="s">
        <v>80</v>
      </c>
      <c r="AW124" s="14" t="s">
        <v>33</v>
      </c>
      <c r="AX124" s="14" t="s">
        <v>72</v>
      </c>
      <c r="AY124" s="246" t="s">
        <v>168</v>
      </c>
    </row>
    <row r="125" s="13" customFormat="1">
      <c r="A125" s="13"/>
      <c r="B125" s="225"/>
      <c r="C125" s="226"/>
      <c r="D125" s="227" t="s">
        <v>180</v>
      </c>
      <c r="E125" s="228" t="s">
        <v>19</v>
      </c>
      <c r="F125" s="229" t="s">
        <v>181</v>
      </c>
      <c r="G125" s="226"/>
      <c r="H125" s="230">
        <v>177.81299999999999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180</v>
      </c>
      <c r="AU125" s="236" t="s">
        <v>82</v>
      </c>
      <c r="AV125" s="13" t="s">
        <v>82</v>
      </c>
      <c r="AW125" s="13" t="s">
        <v>33</v>
      </c>
      <c r="AX125" s="13" t="s">
        <v>80</v>
      </c>
      <c r="AY125" s="236" t="s">
        <v>168</v>
      </c>
    </row>
    <row r="126" s="2" customFormat="1" ht="44.25" customHeight="1">
      <c r="A126" s="40"/>
      <c r="B126" s="41"/>
      <c r="C126" s="207" t="s">
        <v>219</v>
      </c>
      <c r="D126" s="207" t="s">
        <v>171</v>
      </c>
      <c r="E126" s="208" t="s">
        <v>220</v>
      </c>
      <c r="F126" s="209" t="s">
        <v>221</v>
      </c>
      <c r="G126" s="210" t="s">
        <v>174</v>
      </c>
      <c r="H126" s="211">
        <v>69.055999999999997</v>
      </c>
      <c r="I126" s="212"/>
      <c r="J126" s="213">
        <f>ROUND(I126*H126,2)</f>
        <v>0</v>
      </c>
      <c r="K126" s="209" t="s">
        <v>175</v>
      </c>
      <c r="L126" s="46"/>
      <c r="M126" s="214" t="s">
        <v>19</v>
      </c>
      <c r="N126" s="215" t="s">
        <v>43</v>
      </c>
      <c r="O126" s="86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176</v>
      </c>
      <c r="AT126" s="218" t="s">
        <v>171</v>
      </c>
      <c r="AU126" s="218" t="s">
        <v>82</v>
      </c>
      <c r="AY126" s="19" t="s">
        <v>168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80</v>
      </c>
      <c r="BK126" s="219">
        <f>ROUND(I126*H126,2)</f>
        <v>0</v>
      </c>
      <c r="BL126" s="19" t="s">
        <v>176</v>
      </c>
      <c r="BM126" s="218" t="s">
        <v>222</v>
      </c>
    </row>
    <row r="127" s="2" customFormat="1">
      <c r="A127" s="40"/>
      <c r="B127" s="41"/>
      <c r="C127" s="42"/>
      <c r="D127" s="220" t="s">
        <v>178</v>
      </c>
      <c r="E127" s="42"/>
      <c r="F127" s="221" t="s">
        <v>223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178</v>
      </c>
      <c r="AU127" s="19" t="s">
        <v>82</v>
      </c>
    </row>
    <row r="128" s="14" customFormat="1">
      <c r="A128" s="14"/>
      <c r="B128" s="237"/>
      <c r="C128" s="238"/>
      <c r="D128" s="227" t="s">
        <v>180</v>
      </c>
      <c r="E128" s="239" t="s">
        <v>19</v>
      </c>
      <c r="F128" s="240" t="s">
        <v>187</v>
      </c>
      <c r="G128" s="238"/>
      <c r="H128" s="239" t="s">
        <v>19</v>
      </c>
      <c r="I128" s="241"/>
      <c r="J128" s="238"/>
      <c r="K128" s="238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180</v>
      </c>
      <c r="AU128" s="246" t="s">
        <v>82</v>
      </c>
      <c r="AV128" s="14" t="s">
        <v>80</v>
      </c>
      <c r="AW128" s="14" t="s">
        <v>33</v>
      </c>
      <c r="AX128" s="14" t="s">
        <v>72</v>
      </c>
      <c r="AY128" s="246" t="s">
        <v>168</v>
      </c>
    </row>
    <row r="129" s="13" customFormat="1">
      <c r="A129" s="13"/>
      <c r="B129" s="225"/>
      <c r="C129" s="226"/>
      <c r="D129" s="227" t="s">
        <v>180</v>
      </c>
      <c r="E129" s="228" t="s">
        <v>19</v>
      </c>
      <c r="F129" s="229" t="s">
        <v>181</v>
      </c>
      <c r="G129" s="226"/>
      <c r="H129" s="230">
        <v>177.81299999999999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180</v>
      </c>
      <c r="AU129" s="236" t="s">
        <v>82</v>
      </c>
      <c r="AV129" s="13" t="s">
        <v>82</v>
      </c>
      <c r="AW129" s="13" t="s">
        <v>33</v>
      </c>
      <c r="AX129" s="13" t="s">
        <v>72</v>
      </c>
      <c r="AY129" s="236" t="s">
        <v>168</v>
      </c>
    </row>
    <row r="130" s="14" customFormat="1">
      <c r="A130" s="14"/>
      <c r="B130" s="237"/>
      <c r="C130" s="238"/>
      <c r="D130" s="227" t="s">
        <v>180</v>
      </c>
      <c r="E130" s="239" t="s">
        <v>19</v>
      </c>
      <c r="F130" s="240" t="s">
        <v>224</v>
      </c>
      <c r="G130" s="238"/>
      <c r="H130" s="239" t="s">
        <v>19</v>
      </c>
      <c r="I130" s="241"/>
      <c r="J130" s="238"/>
      <c r="K130" s="238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180</v>
      </c>
      <c r="AU130" s="246" t="s">
        <v>82</v>
      </c>
      <c r="AV130" s="14" t="s">
        <v>80</v>
      </c>
      <c r="AW130" s="14" t="s">
        <v>33</v>
      </c>
      <c r="AX130" s="14" t="s">
        <v>72</v>
      </c>
      <c r="AY130" s="246" t="s">
        <v>168</v>
      </c>
    </row>
    <row r="131" s="13" customFormat="1">
      <c r="A131" s="13"/>
      <c r="B131" s="225"/>
      <c r="C131" s="226"/>
      <c r="D131" s="227" t="s">
        <v>180</v>
      </c>
      <c r="E131" s="228" t="s">
        <v>19</v>
      </c>
      <c r="F131" s="229" t="s">
        <v>225</v>
      </c>
      <c r="G131" s="226"/>
      <c r="H131" s="230">
        <v>-29.859000000000002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180</v>
      </c>
      <c r="AU131" s="236" t="s">
        <v>82</v>
      </c>
      <c r="AV131" s="13" t="s">
        <v>82</v>
      </c>
      <c r="AW131" s="13" t="s">
        <v>33</v>
      </c>
      <c r="AX131" s="13" t="s">
        <v>72</v>
      </c>
      <c r="AY131" s="236" t="s">
        <v>168</v>
      </c>
    </row>
    <row r="132" s="13" customFormat="1">
      <c r="A132" s="13"/>
      <c r="B132" s="225"/>
      <c r="C132" s="226"/>
      <c r="D132" s="227" t="s">
        <v>180</v>
      </c>
      <c r="E132" s="228" t="s">
        <v>19</v>
      </c>
      <c r="F132" s="229" t="s">
        <v>226</v>
      </c>
      <c r="G132" s="226"/>
      <c r="H132" s="230">
        <v>-40.694000000000003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180</v>
      </c>
      <c r="AU132" s="236" t="s">
        <v>82</v>
      </c>
      <c r="AV132" s="13" t="s">
        <v>82</v>
      </c>
      <c r="AW132" s="13" t="s">
        <v>33</v>
      </c>
      <c r="AX132" s="13" t="s">
        <v>72</v>
      </c>
      <c r="AY132" s="236" t="s">
        <v>168</v>
      </c>
    </row>
    <row r="133" s="13" customFormat="1">
      <c r="A133" s="13"/>
      <c r="B133" s="225"/>
      <c r="C133" s="226"/>
      <c r="D133" s="227" t="s">
        <v>180</v>
      </c>
      <c r="E133" s="228" t="s">
        <v>19</v>
      </c>
      <c r="F133" s="229" t="s">
        <v>227</v>
      </c>
      <c r="G133" s="226"/>
      <c r="H133" s="230">
        <v>-15.324999999999999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180</v>
      </c>
      <c r="AU133" s="236" t="s">
        <v>82</v>
      </c>
      <c r="AV133" s="13" t="s">
        <v>82</v>
      </c>
      <c r="AW133" s="13" t="s">
        <v>33</v>
      </c>
      <c r="AX133" s="13" t="s">
        <v>72</v>
      </c>
      <c r="AY133" s="236" t="s">
        <v>168</v>
      </c>
    </row>
    <row r="134" s="14" customFormat="1">
      <c r="A134" s="14"/>
      <c r="B134" s="237"/>
      <c r="C134" s="238"/>
      <c r="D134" s="227" t="s">
        <v>180</v>
      </c>
      <c r="E134" s="239" t="s">
        <v>19</v>
      </c>
      <c r="F134" s="240" t="s">
        <v>228</v>
      </c>
      <c r="G134" s="238"/>
      <c r="H134" s="239" t="s">
        <v>19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180</v>
      </c>
      <c r="AU134" s="246" t="s">
        <v>82</v>
      </c>
      <c r="AV134" s="14" t="s">
        <v>80</v>
      </c>
      <c r="AW134" s="14" t="s">
        <v>33</v>
      </c>
      <c r="AX134" s="14" t="s">
        <v>72</v>
      </c>
      <c r="AY134" s="246" t="s">
        <v>168</v>
      </c>
    </row>
    <row r="135" s="13" customFormat="1">
      <c r="A135" s="13"/>
      <c r="B135" s="225"/>
      <c r="C135" s="226"/>
      <c r="D135" s="227" t="s">
        <v>180</v>
      </c>
      <c r="E135" s="228" t="s">
        <v>19</v>
      </c>
      <c r="F135" s="229" t="s">
        <v>229</v>
      </c>
      <c r="G135" s="226"/>
      <c r="H135" s="230">
        <v>-8.5310000000000006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180</v>
      </c>
      <c r="AU135" s="236" t="s">
        <v>82</v>
      </c>
      <c r="AV135" s="13" t="s">
        <v>82</v>
      </c>
      <c r="AW135" s="13" t="s">
        <v>33</v>
      </c>
      <c r="AX135" s="13" t="s">
        <v>72</v>
      </c>
      <c r="AY135" s="236" t="s">
        <v>168</v>
      </c>
    </row>
    <row r="136" s="13" customFormat="1">
      <c r="A136" s="13"/>
      <c r="B136" s="225"/>
      <c r="C136" s="226"/>
      <c r="D136" s="227" t="s">
        <v>180</v>
      </c>
      <c r="E136" s="228" t="s">
        <v>19</v>
      </c>
      <c r="F136" s="229" t="s">
        <v>230</v>
      </c>
      <c r="G136" s="226"/>
      <c r="H136" s="230">
        <v>-10.9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180</v>
      </c>
      <c r="AU136" s="236" t="s">
        <v>82</v>
      </c>
      <c r="AV136" s="13" t="s">
        <v>82</v>
      </c>
      <c r="AW136" s="13" t="s">
        <v>33</v>
      </c>
      <c r="AX136" s="13" t="s">
        <v>72</v>
      </c>
      <c r="AY136" s="236" t="s">
        <v>168</v>
      </c>
    </row>
    <row r="137" s="13" customFormat="1">
      <c r="A137" s="13"/>
      <c r="B137" s="225"/>
      <c r="C137" s="226"/>
      <c r="D137" s="227" t="s">
        <v>180</v>
      </c>
      <c r="E137" s="228" t="s">
        <v>19</v>
      </c>
      <c r="F137" s="229" t="s">
        <v>231</v>
      </c>
      <c r="G137" s="226"/>
      <c r="H137" s="230">
        <v>-3.448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180</v>
      </c>
      <c r="AU137" s="236" t="s">
        <v>82</v>
      </c>
      <c r="AV137" s="13" t="s">
        <v>82</v>
      </c>
      <c r="AW137" s="13" t="s">
        <v>33</v>
      </c>
      <c r="AX137" s="13" t="s">
        <v>72</v>
      </c>
      <c r="AY137" s="236" t="s">
        <v>168</v>
      </c>
    </row>
    <row r="138" s="15" customFormat="1">
      <c r="A138" s="15"/>
      <c r="B138" s="247"/>
      <c r="C138" s="248"/>
      <c r="D138" s="227" t="s">
        <v>180</v>
      </c>
      <c r="E138" s="249" t="s">
        <v>19</v>
      </c>
      <c r="F138" s="250" t="s">
        <v>190</v>
      </c>
      <c r="G138" s="248"/>
      <c r="H138" s="251">
        <v>69.055999999999969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180</v>
      </c>
      <c r="AU138" s="257" t="s">
        <v>82</v>
      </c>
      <c r="AV138" s="15" t="s">
        <v>176</v>
      </c>
      <c r="AW138" s="15" t="s">
        <v>33</v>
      </c>
      <c r="AX138" s="15" t="s">
        <v>80</v>
      </c>
      <c r="AY138" s="257" t="s">
        <v>168</v>
      </c>
    </row>
    <row r="139" s="2" customFormat="1" ht="66.75" customHeight="1">
      <c r="A139" s="40"/>
      <c r="B139" s="41"/>
      <c r="C139" s="207" t="s">
        <v>232</v>
      </c>
      <c r="D139" s="207" t="s">
        <v>171</v>
      </c>
      <c r="E139" s="208" t="s">
        <v>233</v>
      </c>
      <c r="F139" s="209" t="s">
        <v>234</v>
      </c>
      <c r="G139" s="210" t="s">
        <v>174</v>
      </c>
      <c r="H139" s="211">
        <v>70.370000000000005</v>
      </c>
      <c r="I139" s="212"/>
      <c r="J139" s="213">
        <f>ROUND(I139*H139,2)</f>
        <v>0</v>
      </c>
      <c r="K139" s="209" t="s">
        <v>175</v>
      </c>
      <c r="L139" s="46"/>
      <c r="M139" s="214" t="s">
        <v>19</v>
      </c>
      <c r="N139" s="215" t="s">
        <v>43</v>
      </c>
      <c r="O139" s="86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176</v>
      </c>
      <c r="AT139" s="218" t="s">
        <v>171</v>
      </c>
      <c r="AU139" s="218" t="s">
        <v>82</v>
      </c>
      <c r="AY139" s="19" t="s">
        <v>168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80</v>
      </c>
      <c r="BK139" s="219">
        <f>ROUND(I139*H139,2)</f>
        <v>0</v>
      </c>
      <c r="BL139" s="19" t="s">
        <v>176</v>
      </c>
      <c r="BM139" s="218" t="s">
        <v>235</v>
      </c>
    </row>
    <row r="140" s="2" customFormat="1">
      <c r="A140" s="40"/>
      <c r="B140" s="41"/>
      <c r="C140" s="42"/>
      <c r="D140" s="220" t="s">
        <v>178</v>
      </c>
      <c r="E140" s="42"/>
      <c r="F140" s="221" t="s">
        <v>236</v>
      </c>
      <c r="G140" s="42"/>
      <c r="H140" s="42"/>
      <c r="I140" s="222"/>
      <c r="J140" s="42"/>
      <c r="K140" s="42"/>
      <c r="L140" s="46"/>
      <c r="M140" s="223"/>
      <c r="N140" s="22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178</v>
      </c>
      <c r="AU140" s="19" t="s">
        <v>82</v>
      </c>
    </row>
    <row r="141" s="13" customFormat="1">
      <c r="A141" s="13"/>
      <c r="B141" s="225"/>
      <c r="C141" s="226"/>
      <c r="D141" s="227" t="s">
        <v>180</v>
      </c>
      <c r="E141" s="228" t="s">
        <v>19</v>
      </c>
      <c r="F141" s="229" t="s">
        <v>237</v>
      </c>
      <c r="G141" s="226"/>
      <c r="H141" s="230">
        <v>24.172000000000001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180</v>
      </c>
      <c r="AU141" s="236" t="s">
        <v>82</v>
      </c>
      <c r="AV141" s="13" t="s">
        <v>82</v>
      </c>
      <c r="AW141" s="13" t="s">
        <v>33</v>
      </c>
      <c r="AX141" s="13" t="s">
        <v>72</v>
      </c>
      <c r="AY141" s="236" t="s">
        <v>168</v>
      </c>
    </row>
    <row r="142" s="13" customFormat="1">
      <c r="A142" s="13"/>
      <c r="B142" s="225"/>
      <c r="C142" s="226"/>
      <c r="D142" s="227" t="s">
        <v>180</v>
      </c>
      <c r="E142" s="228" t="s">
        <v>19</v>
      </c>
      <c r="F142" s="229" t="s">
        <v>238</v>
      </c>
      <c r="G142" s="226"/>
      <c r="H142" s="230">
        <v>33.427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180</v>
      </c>
      <c r="AU142" s="236" t="s">
        <v>82</v>
      </c>
      <c r="AV142" s="13" t="s">
        <v>82</v>
      </c>
      <c r="AW142" s="13" t="s">
        <v>33</v>
      </c>
      <c r="AX142" s="13" t="s">
        <v>72</v>
      </c>
      <c r="AY142" s="236" t="s">
        <v>168</v>
      </c>
    </row>
    <row r="143" s="13" customFormat="1">
      <c r="A143" s="13"/>
      <c r="B143" s="225"/>
      <c r="C143" s="226"/>
      <c r="D143" s="227" t="s">
        <v>180</v>
      </c>
      <c r="E143" s="228" t="s">
        <v>19</v>
      </c>
      <c r="F143" s="229" t="s">
        <v>239</v>
      </c>
      <c r="G143" s="226"/>
      <c r="H143" s="230">
        <v>12.771000000000001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180</v>
      </c>
      <c r="AU143" s="236" t="s">
        <v>82</v>
      </c>
      <c r="AV143" s="13" t="s">
        <v>82</v>
      </c>
      <c r="AW143" s="13" t="s">
        <v>33</v>
      </c>
      <c r="AX143" s="13" t="s">
        <v>72</v>
      </c>
      <c r="AY143" s="236" t="s">
        <v>168</v>
      </c>
    </row>
    <row r="144" s="15" customFormat="1">
      <c r="A144" s="15"/>
      <c r="B144" s="247"/>
      <c r="C144" s="248"/>
      <c r="D144" s="227" t="s">
        <v>180</v>
      </c>
      <c r="E144" s="249" t="s">
        <v>19</v>
      </c>
      <c r="F144" s="250" t="s">
        <v>190</v>
      </c>
      <c r="G144" s="248"/>
      <c r="H144" s="251">
        <v>70.370000000000005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7" t="s">
        <v>180</v>
      </c>
      <c r="AU144" s="257" t="s">
        <v>82</v>
      </c>
      <c r="AV144" s="15" t="s">
        <v>176</v>
      </c>
      <c r="AW144" s="15" t="s">
        <v>33</v>
      </c>
      <c r="AX144" s="15" t="s">
        <v>80</v>
      </c>
      <c r="AY144" s="257" t="s">
        <v>168</v>
      </c>
    </row>
    <row r="145" s="2" customFormat="1" ht="16.5" customHeight="1">
      <c r="A145" s="40"/>
      <c r="B145" s="41"/>
      <c r="C145" s="258" t="s">
        <v>240</v>
      </c>
      <c r="D145" s="258" t="s">
        <v>124</v>
      </c>
      <c r="E145" s="259" t="s">
        <v>241</v>
      </c>
      <c r="F145" s="260" t="s">
        <v>242</v>
      </c>
      <c r="G145" s="261" t="s">
        <v>208</v>
      </c>
      <c r="H145" s="262">
        <v>105.55500000000001</v>
      </c>
      <c r="I145" s="263"/>
      <c r="J145" s="264">
        <f>ROUND(I145*H145,2)</f>
        <v>0</v>
      </c>
      <c r="K145" s="260" t="s">
        <v>175</v>
      </c>
      <c r="L145" s="265"/>
      <c r="M145" s="266" t="s">
        <v>19</v>
      </c>
      <c r="N145" s="267" t="s">
        <v>43</v>
      </c>
      <c r="O145" s="86"/>
      <c r="P145" s="216">
        <f>O145*H145</f>
        <v>0</v>
      </c>
      <c r="Q145" s="216">
        <v>1</v>
      </c>
      <c r="R145" s="216">
        <f>Q145*H145</f>
        <v>105.55500000000001</v>
      </c>
      <c r="S145" s="216">
        <v>0</v>
      </c>
      <c r="T145" s="21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243</v>
      </c>
      <c r="AT145" s="218" t="s">
        <v>124</v>
      </c>
      <c r="AU145" s="218" t="s">
        <v>82</v>
      </c>
      <c r="AY145" s="19" t="s">
        <v>168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80</v>
      </c>
      <c r="BK145" s="219">
        <f>ROUND(I145*H145,2)</f>
        <v>0</v>
      </c>
      <c r="BL145" s="19" t="s">
        <v>176</v>
      </c>
      <c r="BM145" s="218" t="s">
        <v>244</v>
      </c>
    </row>
    <row r="146" s="13" customFormat="1">
      <c r="A146" s="13"/>
      <c r="B146" s="225"/>
      <c r="C146" s="226"/>
      <c r="D146" s="227" t="s">
        <v>180</v>
      </c>
      <c r="E146" s="226"/>
      <c r="F146" s="229" t="s">
        <v>245</v>
      </c>
      <c r="G146" s="226"/>
      <c r="H146" s="230">
        <v>105.55500000000001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180</v>
      </c>
      <c r="AU146" s="236" t="s">
        <v>82</v>
      </c>
      <c r="AV146" s="13" t="s">
        <v>82</v>
      </c>
      <c r="AW146" s="13" t="s">
        <v>4</v>
      </c>
      <c r="AX146" s="13" t="s">
        <v>80</v>
      </c>
      <c r="AY146" s="236" t="s">
        <v>168</v>
      </c>
    </row>
    <row r="147" s="12" customFormat="1" ht="22.8" customHeight="1">
      <c r="A147" s="12"/>
      <c r="B147" s="191"/>
      <c r="C147" s="192"/>
      <c r="D147" s="193" t="s">
        <v>71</v>
      </c>
      <c r="E147" s="205" t="s">
        <v>176</v>
      </c>
      <c r="F147" s="205" t="s">
        <v>246</v>
      </c>
      <c r="G147" s="192"/>
      <c r="H147" s="192"/>
      <c r="I147" s="195"/>
      <c r="J147" s="206">
        <f>BK147</f>
        <v>0</v>
      </c>
      <c r="K147" s="192"/>
      <c r="L147" s="197"/>
      <c r="M147" s="198"/>
      <c r="N147" s="199"/>
      <c r="O147" s="199"/>
      <c r="P147" s="200">
        <f>SUM(P148:P153)</f>
        <v>0</v>
      </c>
      <c r="Q147" s="199"/>
      <c r="R147" s="200">
        <f>SUM(R148:R153)</f>
        <v>0</v>
      </c>
      <c r="S147" s="199"/>
      <c r="T147" s="201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2" t="s">
        <v>80</v>
      </c>
      <c r="AT147" s="203" t="s">
        <v>71</v>
      </c>
      <c r="AU147" s="203" t="s">
        <v>80</v>
      </c>
      <c r="AY147" s="202" t="s">
        <v>168</v>
      </c>
      <c r="BK147" s="204">
        <f>SUM(BK148:BK153)</f>
        <v>0</v>
      </c>
    </row>
    <row r="148" s="2" customFormat="1" ht="33" customHeight="1">
      <c r="A148" s="40"/>
      <c r="B148" s="41"/>
      <c r="C148" s="207" t="s">
        <v>247</v>
      </c>
      <c r="D148" s="207" t="s">
        <v>171</v>
      </c>
      <c r="E148" s="208" t="s">
        <v>248</v>
      </c>
      <c r="F148" s="209" t="s">
        <v>249</v>
      </c>
      <c r="G148" s="210" t="s">
        <v>174</v>
      </c>
      <c r="H148" s="211">
        <v>15.507999999999999</v>
      </c>
      <c r="I148" s="212"/>
      <c r="J148" s="213">
        <f>ROUND(I148*H148,2)</f>
        <v>0</v>
      </c>
      <c r="K148" s="209" t="s">
        <v>175</v>
      </c>
      <c r="L148" s="46"/>
      <c r="M148" s="214" t="s">
        <v>19</v>
      </c>
      <c r="N148" s="215" t="s">
        <v>43</v>
      </c>
      <c r="O148" s="86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176</v>
      </c>
      <c r="AT148" s="218" t="s">
        <v>171</v>
      </c>
      <c r="AU148" s="218" t="s">
        <v>82</v>
      </c>
      <c r="AY148" s="19" t="s">
        <v>168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80</v>
      </c>
      <c r="BK148" s="219">
        <f>ROUND(I148*H148,2)</f>
        <v>0</v>
      </c>
      <c r="BL148" s="19" t="s">
        <v>176</v>
      </c>
      <c r="BM148" s="218" t="s">
        <v>250</v>
      </c>
    </row>
    <row r="149" s="2" customFormat="1">
      <c r="A149" s="40"/>
      <c r="B149" s="41"/>
      <c r="C149" s="42"/>
      <c r="D149" s="220" t="s">
        <v>178</v>
      </c>
      <c r="E149" s="42"/>
      <c r="F149" s="221" t="s">
        <v>251</v>
      </c>
      <c r="G149" s="42"/>
      <c r="H149" s="42"/>
      <c r="I149" s="22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178</v>
      </c>
      <c r="AU149" s="19" t="s">
        <v>82</v>
      </c>
    </row>
    <row r="150" s="13" customFormat="1">
      <c r="A150" s="13"/>
      <c r="B150" s="225"/>
      <c r="C150" s="226"/>
      <c r="D150" s="227" t="s">
        <v>180</v>
      </c>
      <c r="E150" s="228" t="s">
        <v>19</v>
      </c>
      <c r="F150" s="229" t="s">
        <v>252</v>
      </c>
      <c r="G150" s="226"/>
      <c r="H150" s="230">
        <v>5.6870000000000003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180</v>
      </c>
      <c r="AU150" s="236" t="s">
        <v>82</v>
      </c>
      <c r="AV150" s="13" t="s">
        <v>82</v>
      </c>
      <c r="AW150" s="13" t="s">
        <v>33</v>
      </c>
      <c r="AX150" s="13" t="s">
        <v>72</v>
      </c>
      <c r="AY150" s="236" t="s">
        <v>168</v>
      </c>
    </row>
    <row r="151" s="13" customFormat="1">
      <c r="A151" s="13"/>
      <c r="B151" s="225"/>
      <c r="C151" s="226"/>
      <c r="D151" s="227" t="s">
        <v>180</v>
      </c>
      <c r="E151" s="228" t="s">
        <v>19</v>
      </c>
      <c r="F151" s="229" t="s">
        <v>253</v>
      </c>
      <c r="G151" s="226"/>
      <c r="H151" s="230">
        <v>7.2670000000000003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180</v>
      </c>
      <c r="AU151" s="236" t="s">
        <v>82</v>
      </c>
      <c r="AV151" s="13" t="s">
        <v>82</v>
      </c>
      <c r="AW151" s="13" t="s">
        <v>33</v>
      </c>
      <c r="AX151" s="13" t="s">
        <v>72</v>
      </c>
      <c r="AY151" s="236" t="s">
        <v>168</v>
      </c>
    </row>
    <row r="152" s="13" customFormat="1">
      <c r="A152" s="13"/>
      <c r="B152" s="225"/>
      <c r="C152" s="226"/>
      <c r="D152" s="227" t="s">
        <v>180</v>
      </c>
      <c r="E152" s="228" t="s">
        <v>19</v>
      </c>
      <c r="F152" s="229" t="s">
        <v>254</v>
      </c>
      <c r="G152" s="226"/>
      <c r="H152" s="230">
        <v>2.5539999999999998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180</v>
      </c>
      <c r="AU152" s="236" t="s">
        <v>82</v>
      </c>
      <c r="AV152" s="13" t="s">
        <v>82</v>
      </c>
      <c r="AW152" s="13" t="s">
        <v>33</v>
      </c>
      <c r="AX152" s="13" t="s">
        <v>72</v>
      </c>
      <c r="AY152" s="236" t="s">
        <v>168</v>
      </c>
    </row>
    <row r="153" s="15" customFormat="1">
      <c r="A153" s="15"/>
      <c r="B153" s="247"/>
      <c r="C153" s="248"/>
      <c r="D153" s="227" t="s">
        <v>180</v>
      </c>
      <c r="E153" s="249" t="s">
        <v>19</v>
      </c>
      <c r="F153" s="250" t="s">
        <v>190</v>
      </c>
      <c r="G153" s="248"/>
      <c r="H153" s="251">
        <v>15.508000000000001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180</v>
      </c>
      <c r="AU153" s="257" t="s">
        <v>82</v>
      </c>
      <c r="AV153" s="15" t="s">
        <v>176</v>
      </c>
      <c r="AW153" s="15" t="s">
        <v>33</v>
      </c>
      <c r="AX153" s="15" t="s">
        <v>80</v>
      </c>
      <c r="AY153" s="257" t="s">
        <v>168</v>
      </c>
    </row>
    <row r="154" s="12" customFormat="1" ht="22.8" customHeight="1">
      <c r="A154" s="12"/>
      <c r="B154" s="191"/>
      <c r="C154" s="192"/>
      <c r="D154" s="193" t="s">
        <v>71</v>
      </c>
      <c r="E154" s="205" t="s">
        <v>243</v>
      </c>
      <c r="F154" s="205" t="s">
        <v>255</v>
      </c>
      <c r="G154" s="192"/>
      <c r="H154" s="192"/>
      <c r="I154" s="195"/>
      <c r="J154" s="206">
        <f>BK154</f>
        <v>0</v>
      </c>
      <c r="K154" s="192"/>
      <c r="L154" s="197"/>
      <c r="M154" s="198"/>
      <c r="N154" s="199"/>
      <c r="O154" s="199"/>
      <c r="P154" s="200">
        <f>SUM(P155:P202)</f>
        <v>0</v>
      </c>
      <c r="Q154" s="199"/>
      <c r="R154" s="200">
        <f>SUM(R155:R202)</f>
        <v>33.550357050000002</v>
      </c>
      <c r="S154" s="199"/>
      <c r="T154" s="201">
        <f>SUM(T155:T202)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2" t="s">
        <v>80</v>
      </c>
      <c r="AT154" s="203" t="s">
        <v>71</v>
      </c>
      <c r="AU154" s="203" t="s">
        <v>80</v>
      </c>
      <c r="AY154" s="202" t="s">
        <v>168</v>
      </c>
      <c r="BK154" s="204">
        <f>SUM(BK155:BK202)</f>
        <v>0</v>
      </c>
    </row>
    <row r="155" s="2" customFormat="1" ht="37.8" customHeight="1">
      <c r="A155" s="40"/>
      <c r="B155" s="41"/>
      <c r="C155" s="207" t="s">
        <v>256</v>
      </c>
      <c r="D155" s="207" t="s">
        <v>171</v>
      </c>
      <c r="E155" s="208" t="s">
        <v>257</v>
      </c>
      <c r="F155" s="209" t="s">
        <v>258</v>
      </c>
      <c r="G155" s="210" t="s">
        <v>112</v>
      </c>
      <c r="H155" s="211">
        <v>71.093000000000004</v>
      </c>
      <c r="I155" s="212"/>
      <c r="J155" s="213">
        <f>ROUND(I155*H155,2)</f>
        <v>0</v>
      </c>
      <c r="K155" s="209" t="s">
        <v>19</v>
      </c>
      <c r="L155" s="46"/>
      <c r="M155" s="214" t="s">
        <v>19</v>
      </c>
      <c r="N155" s="215" t="s">
        <v>43</v>
      </c>
      <c r="O155" s="86"/>
      <c r="P155" s="216">
        <f>O155*H155</f>
        <v>0</v>
      </c>
      <c r="Q155" s="216">
        <v>1.0000000000000001E-05</v>
      </c>
      <c r="R155" s="216">
        <f>Q155*H155</f>
        <v>0.00071093000000000013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176</v>
      </c>
      <c r="AT155" s="218" t="s">
        <v>171</v>
      </c>
      <c r="AU155" s="218" t="s">
        <v>82</v>
      </c>
      <c r="AY155" s="19" t="s">
        <v>168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80</v>
      </c>
      <c r="BK155" s="219">
        <f>ROUND(I155*H155,2)</f>
        <v>0</v>
      </c>
      <c r="BL155" s="19" t="s">
        <v>176</v>
      </c>
      <c r="BM155" s="218" t="s">
        <v>259</v>
      </c>
    </row>
    <row r="156" s="13" customFormat="1">
      <c r="A156" s="13"/>
      <c r="B156" s="225"/>
      <c r="C156" s="226"/>
      <c r="D156" s="227" t="s">
        <v>180</v>
      </c>
      <c r="E156" s="228" t="s">
        <v>19</v>
      </c>
      <c r="F156" s="229" t="s">
        <v>132</v>
      </c>
      <c r="G156" s="226"/>
      <c r="H156" s="230">
        <v>71.093000000000004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180</v>
      </c>
      <c r="AU156" s="236" t="s">
        <v>82</v>
      </c>
      <c r="AV156" s="13" t="s">
        <v>82</v>
      </c>
      <c r="AW156" s="13" t="s">
        <v>33</v>
      </c>
      <c r="AX156" s="13" t="s">
        <v>80</v>
      </c>
      <c r="AY156" s="236" t="s">
        <v>168</v>
      </c>
    </row>
    <row r="157" s="2" customFormat="1" ht="16.5" customHeight="1">
      <c r="A157" s="40"/>
      <c r="B157" s="41"/>
      <c r="C157" s="258" t="s">
        <v>260</v>
      </c>
      <c r="D157" s="258" t="s">
        <v>124</v>
      </c>
      <c r="E157" s="259" t="s">
        <v>261</v>
      </c>
      <c r="F157" s="260" t="s">
        <v>262</v>
      </c>
      <c r="G157" s="261" t="s">
        <v>112</v>
      </c>
      <c r="H157" s="262">
        <v>71.093000000000004</v>
      </c>
      <c r="I157" s="263"/>
      <c r="J157" s="264">
        <f>ROUND(I157*H157,2)</f>
        <v>0</v>
      </c>
      <c r="K157" s="260" t="s">
        <v>175</v>
      </c>
      <c r="L157" s="265"/>
      <c r="M157" s="266" t="s">
        <v>19</v>
      </c>
      <c r="N157" s="267" t="s">
        <v>43</v>
      </c>
      <c r="O157" s="86"/>
      <c r="P157" s="216">
        <f>O157*H157</f>
        <v>0</v>
      </c>
      <c r="Q157" s="216">
        <v>0.0015399999999999999</v>
      </c>
      <c r="R157" s="216">
        <f>Q157*H157</f>
        <v>0.10948322000000001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243</v>
      </c>
      <c r="AT157" s="218" t="s">
        <v>124</v>
      </c>
      <c r="AU157" s="218" t="s">
        <v>82</v>
      </c>
      <c r="AY157" s="19" t="s">
        <v>168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80</v>
      </c>
      <c r="BK157" s="219">
        <f>ROUND(I157*H157,2)</f>
        <v>0</v>
      </c>
      <c r="BL157" s="19" t="s">
        <v>176</v>
      </c>
      <c r="BM157" s="218" t="s">
        <v>263</v>
      </c>
    </row>
    <row r="158" s="2" customFormat="1" ht="24.15" customHeight="1">
      <c r="A158" s="40"/>
      <c r="B158" s="41"/>
      <c r="C158" s="207" t="s">
        <v>264</v>
      </c>
      <c r="D158" s="207" t="s">
        <v>171</v>
      </c>
      <c r="E158" s="208" t="s">
        <v>265</v>
      </c>
      <c r="F158" s="209" t="s">
        <v>266</v>
      </c>
      <c r="G158" s="210" t="s">
        <v>112</v>
      </c>
      <c r="H158" s="211">
        <v>80.742000000000004</v>
      </c>
      <c r="I158" s="212"/>
      <c r="J158" s="213">
        <f>ROUND(I158*H158,2)</f>
        <v>0</v>
      </c>
      <c r="K158" s="209" t="s">
        <v>175</v>
      </c>
      <c r="L158" s="46"/>
      <c r="M158" s="214" t="s">
        <v>19</v>
      </c>
      <c r="N158" s="215" t="s">
        <v>43</v>
      </c>
      <c r="O158" s="86"/>
      <c r="P158" s="216">
        <f>O158*H158</f>
        <v>0</v>
      </c>
      <c r="Q158" s="216">
        <v>1.0000000000000001E-05</v>
      </c>
      <c r="R158" s="216">
        <f>Q158*H158</f>
        <v>0.0008074200000000001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176</v>
      </c>
      <c r="AT158" s="218" t="s">
        <v>171</v>
      </c>
      <c r="AU158" s="218" t="s">
        <v>82</v>
      </c>
      <c r="AY158" s="19" t="s">
        <v>168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80</v>
      </c>
      <c r="BK158" s="219">
        <f>ROUND(I158*H158,2)</f>
        <v>0</v>
      </c>
      <c r="BL158" s="19" t="s">
        <v>176</v>
      </c>
      <c r="BM158" s="218" t="s">
        <v>267</v>
      </c>
    </row>
    <row r="159" s="2" customFormat="1">
      <c r="A159" s="40"/>
      <c r="B159" s="41"/>
      <c r="C159" s="42"/>
      <c r="D159" s="220" t="s">
        <v>178</v>
      </c>
      <c r="E159" s="42"/>
      <c r="F159" s="221" t="s">
        <v>268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178</v>
      </c>
      <c r="AU159" s="19" t="s">
        <v>82</v>
      </c>
    </row>
    <row r="160" s="13" customFormat="1">
      <c r="A160" s="13"/>
      <c r="B160" s="225"/>
      <c r="C160" s="226"/>
      <c r="D160" s="227" t="s">
        <v>180</v>
      </c>
      <c r="E160" s="228" t="s">
        <v>19</v>
      </c>
      <c r="F160" s="229" t="s">
        <v>135</v>
      </c>
      <c r="G160" s="226"/>
      <c r="H160" s="230">
        <v>80.742000000000004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180</v>
      </c>
      <c r="AU160" s="236" t="s">
        <v>82</v>
      </c>
      <c r="AV160" s="13" t="s">
        <v>82</v>
      </c>
      <c r="AW160" s="13" t="s">
        <v>33</v>
      </c>
      <c r="AX160" s="13" t="s">
        <v>80</v>
      </c>
      <c r="AY160" s="236" t="s">
        <v>168</v>
      </c>
    </row>
    <row r="161" s="2" customFormat="1" ht="24.15" customHeight="1">
      <c r="A161" s="40"/>
      <c r="B161" s="41"/>
      <c r="C161" s="258" t="s">
        <v>8</v>
      </c>
      <c r="D161" s="258" t="s">
        <v>124</v>
      </c>
      <c r="E161" s="259" t="s">
        <v>269</v>
      </c>
      <c r="F161" s="260" t="s">
        <v>270</v>
      </c>
      <c r="G161" s="261" t="s">
        <v>112</v>
      </c>
      <c r="H161" s="262">
        <v>80.742000000000004</v>
      </c>
      <c r="I161" s="263"/>
      <c r="J161" s="264">
        <f>ROUND(I161*H161,2)</f>
        <v>0</v>
      </c>
      <c r="K161" s="260" t="s">
        <v>175</v>
      </c>
      <c r="L161" s="265"/>
      <c r="M161" s="266" t="s">
        <v>19</v>
      </c>
      <c r="N161" s="267" t="s">
        <v>43</v>
      </c>
      <c r="O161" s="86"/>
      <c r="P161" s="216">
        <f>O161*H161</f>
        <v>0</v>
      </c>
      <c r="Q161" s="216">
        <v>0.0026700000000000001</v>
      </c>
      <c r="R161" s="216">
        <f>Q161*H161</f>
        <v>0.21558114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243</v>
      </c>
      <c r="AT161" s="218" t="s">
        <v>124</v>
      </c>
      <c r="AU161" s="218" t="s">
        <v>82</v>
      </c>
      <c r="AY161" s="19" t="s">
        <v>168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80</v>
      </c>
      <c r="BK161" s="219">
        <f>ROUND(I161*H161,2)</f>
        <v>0</v>
      </c>
      <c r="BL161" s="19" t="s">
        <v>176</v>
      </c>
      <c r="BM161" s="218" t="s">
        <v>271</v>
      </c>
    </row>
    <row r="162" s="2" customFormat="1" ht="24.15" customHeight="1">
      <c r="A162" s="40"/>
      <c r="B162" s="41"/>
      <c r="C162" s="207" t="s">
        <v>272</v>
      </c>
      <c r="D162" s="207" t="s">
        <v>171</v>
      </c>
      <c r="E162" s="208" t="s">
        <v>273</v>
      </c>
      <c r="F162" s="209" t="s">
        <v>274</v>
      </c>
      <c r="G162" s="210" t="s">
        <v>112</v>
      </c>
      <c r="H162" s="211">
        <v>25.542000000000002</v>
      </c>
      <c r="I162" s="212"/>
      <c r="J162" s="213">
        <f>ROUND(I162*H162,2)</f>
        <v>0</v>
      </c>
      <c r="K162" s="209" t="s">
        <v>175</v>
      </c>
      <c r="L162" s="46"/>
      <c r="M162" s="214" t="s">
        <v>19</v>
      </c>
      <c r="N162" s="215" t="s">
        <v>43</v>
      </c>
      <c r="O162" s="86"/>
      <c r="P162" s="216">
        <f>O162*H162</f>
        <v>0</v>
      </c>
      <c r="Q162" s="216">
        <v>1.0000000000000001E-05</v>
      </c>
      <c r="R162" s="216">
        <f>Q162*H162</f>
        <v>0.00025542000000000002</v>
      </c>
      <c r="S162" s="216">
        <v>0</v>
      </c>
      <c r="T162" s="21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8" t="s">
        <v>176</v>
      </c>
      <c r="AT162" s="218" t="s">
        <v>171</v>
      </c>
      <c r="AU162" s="218" t="s">
        <v>82</v>
      </c>
      <c r="AY162" s="19" t="s">
        <v>168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80</v>
      </c>
      <c r="BK162" s="219">
        <f>ROUND(I162*H162,2)</f>
        <v>0</v>
      </c>
      <c r="BL162" s="19" t="s">
        <v>176</v>
      </c>
      <c r="BM162" s="218" t="s">
        <v>275</v>
      </c>
    </row>
    <row r="163" s="2" customFormat="1">
      <c r="A163" s="40"/>
      <c r="B163" s="41"/>
      <c r="C163" s="42"/>
      <c r="D163" s="220" t="s">
        <v>178</v>
      </c>
      <c r="E163" s="42"/>
      <c r="F163" s="221" t="s">
        <v>276</v>
      </c>
      <c r="G163" s="42"/>
      <c r="H163" s="42"/>
      <c r="I163" s="222"/>
      <c r="J163" s="42"/>
      <c r="K163" s="42"/>
      <c r="L163" s="46"/>
      <c r="M163" s="223"/>
      <c r="N163" s="22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178</v>
      </c>
      <c r="AU163" s="19" t="s">
        <v>82</v>
      </c>
    </row>
    <row r="164" s="13" customFormat="1">
      <c r="A164" s="13"/>
      <c r="B164" s="225"/>
      <c r="C164" s="226"/>
      <c r="D164" s="227" t="s">
        <v>180</v>
      </c>
      <c r="E164" s="228" t="s">
        <v>19</v>
      </c>
      <c r="F164" s="229" t="s">
        <v>138</v>
      </c>
      <c r="G164" s="226"/>
      <c r="H164" s="230">
        <v>25.542000000000002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180</v>
      </c>
      <c r="AU164" s="236" t="s">
        <v>82</v>
      </c>
      <c r="AV164" s="13" t="s">
        <v>82</v>
      </c>
      <c r="AW164" s="13" t="s">
        <v>33</v>
      </c>
      <c r="AX164" s="13" t="s">
        <v>80</v>
      </c>
      <c r="AY164" s="236" t="s">
        <v>168</v>
      </c>
    </row>
    <row r="165" s="2" customFormat="1" ht="24.15" customHeight="1">
      <c r="A165" s="40"/>
      <c r="B165" s="41"/>
      <c r="C165" s="258" t="s">
        <v>277</v>
      </c>
      <c r="D165" s="258" t="s">
        <v>124</v>
      </c>
      <c r="E165" s="259" t="s">
        <v>278</v>
      </c>
      <c r="F165" s="260" t="s">
        <v>279</v>
      </c>
      <c r="G165" s="261" t="s">
        <v>112</v>
      </c>
      <c r="H165" s="262">
        <v>25.542000000000002</v>
      </c>
      <c r="I165" s="263"/>
      <c r="J165" s="264">
        <f>ROUND(I165*H165,2)</f>
        <v>0</v>
      </c>
      <c r="K165" s="260" t="s">
        <v>175</v>
      </c>
      <c r="L165" s="265"/>
      <c r="M165" s="266" t="s">
        <v>19</v>
      </c>
      <c r="N165" s="267" t="s">
        <v>43</v>
      </c>
      <c r="O165" s="86"/>
      <c r="P165" s="216">
        <f>O165*H165</f>
        <v>0</v>
      </c>
      <c r="Q165" s="216">
        <v>0.0042599999999999999</v>
      </c>
      <c r="R165" s="216">
        <f>Q165*H165</f>
        <v>0.10880892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243</v>
      </c>
      <c r="AT165" s="218" t="s">
        <v>124</v>
      </c>
      <c r="AU165" s="218" t="s">
        <v>82</v>
      </c>
      <c r="AY165" s="19" t="s">
        <v>168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80</v>
      </c>
      <c r="BK165" s="219">
        <f>ROUND(I165*H165,2)</f>
        <v>0</v>
      </c>
      <c r="BL165" s="19" t="s">
        <v>176</v>
      </c>
      <c r="BM165" s="218" t="s">
        <v>280</v>
      </c>
    </row>
    <row r="166" s="2" customFormat="1" ht="24.15" customHeight="1">
      <c r="A166" s="40"/>
      <c r="B166" s="41"/>
      <c r="C166" s="207" t="s">
        <v>281</v>
      </c>
      <c r="D166" s="207" t="s">
        <v>171</v>
      </c>
      <c r="E166" s="208" t="s">
        <v>282</v>
      </c>
      <c r="F166" s="209" t="s">
        <v>283</v>
      </c>
      <c r="G166" s="210" t="s">
        <v>284</v>
      </c>
      <c r="H166" s="211">
        <v>8</v>
      </c>
      <c r="I166" s="212"/>
      <c r="J166" s="213">
        <f>ROUND(I166*H166,2)</f>
        <v>0</v>
      </c>
      <c r="K166" s="209" t="s">
        <v>175</v>
      </c>
      <c r="L166" s="46"/>
      <c r="M166" s="214" t="s">
        <v>19</v>
      </c>
      <c r="N166" s="215" t="s">
        <v>43</v>
      </c>
      <c r="O166" s="86"/>
      <c r="P166" s="216">
        <f>O166*H166</f>
        <v>0</v>
      </c>
      <c r="Q166" s="216">
        <v>0.00010000000000000001</v>
      </c>
      <c r="R166" s="216">
        <f>Q166*H166</f>
        <v>0.00080000000000000004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176</v>
      </c>
      <c r="AT166" s="218" t="s">
        <v>171</v>
      </c>
      <c r="AU166" s="218" t="s">
        <v>82</v>
      </c>
      <c r="AY166" s="19" t="s">
        <v>168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80</v>
      </c>
      <c r="BK166" s="219">
        <f>ROUND(I166*H166,2)</f>
        <v>0</v>
      </c>
      <c r="BL166" s="19" t="s">
        <v>176</v>
      </c>
      <c r="BM166" s="218" t="s">
        <v>285</v>
      </c>
    </row>
    <row r="167" s="2" customFormat="1">
      <c r="A167" s="40"/>
      <c r="B167" s="41"/>
      <c r="C167" s="42"/>
      <c r="D167" s="220" t="s">
        <v>178</v>
      </c>
      <c r="E167" s="42"/>
      <c r="F167" s="221" t="s">
        <v>286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178</v>
      </c>
      <c r="AU167" s="19" t="s">
        <v>82</v>
      </c>
    </row>
    <row r="168" s="2" customFormat="1" ht="24.15" customHeight="1">
      <c r="A168" s="40"/>
      <c r="B168" s="41"/>
      <c r="C168" s="207" t="s">
        <v>7</v>
      </c>
      <c r="D168" s="207" t="s">
        <v>171</v>
      </c>
      <c r="E168" s="208" t="s">
        <v>287</v>
      </c>
      <c r="F168" s="209" t="s">
        <v>288</v>
      </c>
      <c r="G168" s="210" t="s">
        <v>284</v>
      </c>
      <c r="H168" s="211">
        <v>2</v>
      </c>
      <c r="I168" s="212"/>
      <c r="J168" s="213">
        <f>ROUND(I168*H168,2)</f>
        <v>0</v>
      </c>
      <c r="K168" s="209" t="s">
        <v>175</v>
      </c>
      <c r="L168" s="46"/>
      <c r="M168" s="214" t="s">
        <v>19</v>
      </c>
      <c r="N168" s="215" t="s">
        <v>43</v>
      </c>
      <c r="O168" s="86"/>
      <c r="P168" s="216">
        <f>O168*H168</f>
        <v>0</v>
      </c>
      <c r="Q168" s="216">
        <v>0.00018000000000000001</v>
      </c>
      <c r="R168" s="216">
        <f>Q168*H168</f>
        <v>0.00036000000000000002</v>
      </c>
      <c r="S168" s="216">
        <v>0</v>
      </c>
      <c r="T168" s="21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176</v>
      </c>
      <c r="AT168" s="218" t="s">
        <v>171</v>
      </c>
      <c r="AU168" s="218" t="s">
        <v>82</v>
      </c>
      <c r="AY168" s="19" t="s">
        <v>168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80</v>
      </c>
      <c r="BK168" s="219">
        <f>ROUND(I168*H168,2)</f>
        <v>0</v>
      </c>
      <c r="BL168" s="19" t="s">
        <v>176</v>
      </c>
      <c r="BM168" s="218" t="s">
        <v>289</v>
      </c>
    </row>
    <row r="169" s="2" customFormat="1">
      <c r="A169" s="40"/>
      <c r="B169" s="41"/>
      <c r="C169" s="42"/>
      <c r="D169" s="220" t="s">
        <v>178</v>
      </c>
      <c r="E169" s="42"/>
      <c r="F169" s="221" t="s">
        <v>290</v>
      </c>
      <c r="G169" s="42"/>
      <c r="H169" s="42"/>
      <c r="I169" s="222"/>
      <c r="J169" s="42"/>
      <c r="K169" s="42"/>
      <c r="L169" s="46"/>
      <c r="M169" s="223"/>
      <c r="N169" s="224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178</v>
      </c>
      <c r="AU169" s="19" t="s">
        <v>82</v>
      </c>
    </row>
    <row r="170" s="2" customFormat="1" ht="49.05" customHeight="1">
      <c r="A170" s="40"/>
      <c r="B170" s="41"/>
      <c r="C170" s="207" t="s">
        <v>291</v>
      </c>
      <c r="D170" s="207" t="s">
        <v>171</v>
      </c>
      <c r="E170" s="208" t="s">
        <v>292</v>
      </c>
      <c r="F170" s="209" t="s">
        <v>293</v>
      </c>
      <c r="G170" s="210" t="s">
        <v>294</v>
      </c>
      <c r="H170" s="211">
        <v>2</v>
      </c>
      <c r="I170" s="212"/>
      <c r="J170" s="213">
        <f>ROUND(I170*H170,2)</f>
        <v>0</v>
      </c>
      <c r="K170" s="209" t="s">
        <v>175</v>
      </c>
      <c r="L170" s="46"/>
      <c r="M170" s="214" t="s">
        <v>19</v>
      </c>
      <c r="N170" s="215" t="s">
        <v>43</v>
      </c>
      <c r="O170" s="86"/>
      <c r="P170" s="216">
        <f>O170*H170</f>
        <v>0</v>
      </c>
      <c r="Q170" s="216">
        <v>14.64195</v>
      </c>
      <c r="R170" s="216">
        <f>Q170*H170</f>
        <v>29.283899999999999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176</v>
      </c>
      <c r="AT170" s="218" t="s">
        <v>171</v>
      </c>
      <c r="AU170" s="218" t="s">
        <v>82</v>
      </c>
      <c r="AY170" s="19" t="s">
        <v>168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80</v>
      </c>
      <c r="BK170" s="219">
        <f>ROUND(I170*H170,2)</f>
        <v>0</v>
      </c>
      <c r="BL170" s="19" t="s">
        <v>176</v>
      </c>
      <c r="BM170" s="218" t="s">
        <v>295</v>
      </c>
    </row>
    <row r="171" s="2" customFormat="1">
      <c r="A171" s="40"/>
      <c r="B171" s="41"/>
      <c r="C171" s="42"/>
      <c r="D171" s="220" t="s">
        <v>178</v>
      </c>
      <c r="E171" s="42"/>
      <c r="F171" s="221" t="s">
        <v>296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178</v>
      </c>
      <c r="AU171" s="19" t="s">
        <v>82</v>
      </c>
    </row>
    <row r="172" s="14" customFormat="1">
      <c r="A172" s="14"/>
      <c r="B172" s="237"/>
      <c r="C172" s="238"/>
      <c r="D172" s="227" t="s">
        <v>180</v>
      </c>
      <c r="E172" s="239" t="s">
        <v>19</v>
      </c>
      <c r="F172" s="240" t="s">
        <v>297</v>
      </c>
      <c r="G172" s="238"/>
      <c r="H172" s="239" t="s">
        <v>19</v>
      </c>
      <c r="I172" s="241"/>
      <c r="J172" s="238"/>
      <c r="K172" s="238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180</v>
      </c>
      <c r="AU172" s="246" t="s">
        <v>82</v>
      </c>
      <c r="AV172" s="14" t="s">
        <v>80</v>
      </c>
      <c r="AW172" s="14" t="s">
        <v>33</v>
      </c>
      <c r="AX172" s="14" t="s">
        <v>72</v>
      </c>
      <c r="AY172" s="246" t="s">
        <v>168</v>
      </c>
    </row>
    <row r="173" s="13" customFormat="1">
      <c r="A173" s="13"/>
      <c r="B173" s="225"/>
      <c r="C173" s="226"/>
      <c r="D173" s="227" t="s">
        <v>180</v>
      </c>
      <c r="E173" s="228" t="s">
        <v>19</v>
      </c>
      <c r="F173" s="229" t="s">
        <v>80</v>
      </c>
      <c r="G173" s="226"/>
      <c r="H173" s="230">
        <v>1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180</v>
      </c>
      <c r="AU173" s="236" t="s">
        <v>82</v>
      </c>
      <c r="AV173" s="13" t="s">
        <v>82</v>
      </c>
      <c r="AW173" s="13" t="s">
        <v>33</v>
      </c>
      <c r="AX173" s="13" t="s">
        <v>72</v>
      </c>
      <c r="AY173" s="236" t="s">
        <v>168</v>
      </c>
    </row>
    <row r="174" s="14" customFormat="1">
      <c r="A174" s="14"/>
      <c r="B174" s="237"/>
      <c r="C174" s="238"/>
      <c r="D174" s="227" t="s">
        <v>180</v>
      </c>
      <c r="E174" s="239" t="s">
        <v>19</v>
      </c>
      <c r="F174" s="240" t="s">
        <v>298</v>
      </c>
      <c r="G174" s="238"/>
      <c r="H174" s="239" t="s">
        <v>19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180</v>
      </c>
      <c r="AU174" s="246" t="s">
        <v>82</v>
      </c>
      <c r="AV174" s="14" t="s">
        <v>80</v>
      </c>
      <c r="AW174" s="14" t="s">
        <v>33</v>
      </c>
      <c r="AX174" s="14" t="s">
        <v>72</v>
      </c>
      <c r="AY174" s="246" t="s">
        <v>168</v>
      </c>
    </row>
    <row r="175" s="13" customFormat="1">
      <c r="A175" s="13"/>
      <c r="B175" s="225"/>
      <c r="C175" s="226"/>
      <c r="D175" s="227" t="s">
        <v>180</v>
      </c>
      <c r="E175" s="228" t="s">
        <v>19</v>
      </c>
      <c r="F175" s="229" t="s">
        <v>80</v>
      </c>
      <c r="G175" s="226"/>
      <c r="H175" s="230">
        <v>1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180</v>
      </c>
      <c r="AU175" s="236" t="s">
        <v>82</v>
      </c>
      <c r="AV175" s="13" t="s">
        <v>82</v>
      </c>
      <c r="AW175" s="13" t="s">
        <v>33</v>
      </c>
      <c r="AX175" s="13" t="s">
        <v>72</v>
      </c>
      <c r="AY175" s="236" t="s">
        <v>168</v>
      </c>
    </row>
    <row r="176" s="15" customFormat="1">
      <c r="A176" s="15"/>
      <c r="B176" s="247"/>
      <c r="C176" s="248"/>
      <c r="D176" s="227" t="s">
        <v>180</v>
      </c>
      <c r="E176" s="249" t="s">
        <v>19</v>
      </c>
      <c r="F176" s="250" t="s">
        <v>190</v>
      </c>
      <c r="G176" s="248"/>
      <c r="H176" s="251">
        <v>2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7" t="s">
        <v>180</v>
      </c>
      <c r="AU176" s="257" t="s">
        <v>82</v>
      </c>
      <c r="AV176" s="15" t="s">
        <v>176</v>
      </c>
      <c r="AW176" s="15" t="s">
        <v>33</v>
      </c>
      <c r="AX176" s="15" t="s">
        <v>80</v>
      </c>
      <c r="AY176" s="257" t="s">
        <v>168</v>
      </c>
    </row>
    <row r="177" s="2" customFormat="1" ht="24.15" customHeight="1">
      <c r="A177" s="40"/>
      <c r="B177" s="41"/>
      <c r="C177" s="207" t="s">
        <v>299</v>
      </c>
      <c r="D177" s="207" t="s">
        <v>171</v>
      </c>
      <c r="E177" s="208" t="s">
        <v>300</v>
      </c>
      <c r="F177" s="209" t="s">
        <v>301</v>
      </c>
      <c r="G177" s="210" t="s">
        <v>294</v>
      </c>
      <c r="H177" s="211">
        <v>2</v>
      </c>
      <c r="I177" s="212"/>
      <c r="J177" s="213">
        <f>ROUND(I177*H177,2)</f>
        <v>0</v>
      </c>
      <c r="K177" s="209" t="s">
        <v>175</v>
      </c>
      <c r="L177" s="46"/>
      <c r="M177" s="214" t="s">
        <v>19</v>
      </c>
      <c r="N177" s="215" t="s">
        <v>43</v>
      </c>
      <c r="O177" s="86"/>
      <c r="P177" s="216">
        <f>O177*H177</f>
        <v>0</v>
      </c>
      <c r="Q177" s="216">
        <v>0.0097300000000000008</v>
      </c>
      <c r="R177" s="216">
        <f>Q177*H177</f>
        <v>0.019460000000000002</v>
      </c>
      <c r="S177" s="216">
        <v>0</v>
      </c>
      <c r="T177" s="21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8" t="s">
        <v>176</v>
      </c>
      <c r="AT177" s="218" t="s">
        <v>171</v>
      </c>
      <c r="AU177" s="218" t="s">
        <v>82</v>
      </c>
      <c r="AY177" s="19" t="s">
        <v>168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80</v>
      </c>
      <c r="BK177" s="219">
        <f>ROUND(I177*H177,2)</f>
        <v>0</v>
      </c>
      <c r="BL177" s="19" t="s">
        <v>176</v>
      </c>
      <c r="BM177" s="218" t="s">
        <v>302</v>
      </c>
    </row>
    <row r="178" s="2" customFormat="1">
      <c r="A178" s="40"/>
      <c r="B178" s="41"/>
      <c r="C178" s="42"/>
      <c r="D178" s="220" t="s">
        <v>178</v>
      </c>
      <c r="E178" s="42"/>
      <c r="F178" s="221" t="s">
        <v>303</v>
      </c>
      <c r="G178" s="42"/>
      <c r="H178" s="42"/>
      <c r="I178" s="222"/>
      <c r="J178" s="42"/>
      <c r="K178" s="42"/>
      <c r="L178" s="46"/>
      <c r="M178" s="223"/>
      <c r="N178" s="224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178</v>
      </c>
      <c r="AU178" s="19" t="s">
        <v>82</v>
      </c>
    </row>
    <row r="179" s="2" customFormat="1" ht="24.15" customHeight="1">
      <c r="A179" s="40"/>
      <c r="B179" s="41"/>
      <c r="C179" s="258" t="s">
        <v>304</v>
      </c>
      <c r="D179" s="258" t="s">
        <v>124</v>
      </c>
      <c r="E179" s="259" t="s">
        <v>305</v>
      </c>
      <c r="F179" s="260" t="s">
        <v>306</v>
      </c>
      <c r="G179" s="261" t="s">
        <v>294</v>
      </c>
      <c r="H179" s="262">
        <v>2</v>
      </c>
      <c r="I179" s="263"/>
      <c r="J179" s="264">
        <f>ROUND(I179*H179,2)</f>
        <v>0</v>
      </c>
      <c r="K179" s="260" t="s">
        <v>175</v>
      </c>
      <c r="L179" s="265"/>
      <c r="M179" s="266" t="s">
        <v>19</v>
      </c>
      <c r="N179" s="267" t="s">
        <v>43</v>
      </c>
      <c r="O179" s="86"/>
      <c r="P179" s="216">
        <f>O179*H179</f>
        <v>0</v>
      </c>
      <c r="Q179" s="216">
        <v>0.64000000000000001</v>
      </c>
      <c r="R179" s="216">
        <f>Q179*H179</f>
        <v>1.28</v>
      </c>
      <c r="S179" s="216">
        <v>0</v>
      </c>
      <c r="T179" s="217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8" t="s">
        <v>243</v>
      </c>
      <c r="AT179" s="218" t="s">
        <v>124</v>
      </c>
      <c r="AU179" s="218" t="s">
        <v>82</v>
      </c>
      <c r="AY179" s="19" t="s">
        <v>168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80</v>
      </c>
      <c r="BK179" s="219">
        <f>ROUND(I179*H179,2)</f>
        <v>0</v>
      </c>
      <c r="BL179" s="19" t="s">
        <v>176</v>
      </c>
      <c r="BM179" s="218" t="s">
        <v>307</v>
      </c>
    </row>
    <row r="180" s="2" customFormat="1" ht="24.15" customHeight="1">
      <c r="A180" s="40"/>
      <c r="B180" s="41"/>
      <c r="C180" s="207" t="s">
        <v>308</v>
      </c>
      <c r="D180" s="207" t="s">
        <v>171</v>
      </c>
      <c r="E180" s="208" t="s">
        <v>309</v>
      </c>
      <c r="F180" s="209" t="s">
        <v>310</v>
      </c>
      <c r="G180" s="210" t="s">
        <v>294</v>
      </c>
      <c r="H180" s="211">
        <v>2</v>
      </c>
      <c r="I180" s="212"/>
      <c r="J180" s="213">
        <f>ROUND(I180*H180,2)</f>
        <v>0</v>
      </c>
      <c r="K180" s="209" t="s">
        <v>175</v>
      </c>
      <c r="L180" s="46"/>
      <c r="M180" s="214" t="s">
        <v>19</v>
      </c>
      <c r="N180" s="215" t="s">
        <v>43</v>
      </c>
      <c r="O180" s="86"/>
      <c r="P180" s="216">
        <f>O180*H180</f>
        <v>0</v>
      </c>
      <c r="Q180" s="216">
        <v>0.01218</v>
      </c>
      <c r="R180" s="216">
        <f>Q180*H180</f>
        <v>0.02436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176</v>
      </c>
      <c r="AT180" s="218" t="s">
        <v>171</v>
      </c>
      <c r="AU180" s="218" t="s">
        <v>82</v>
      </c>
      <c r="AY180" s="19" t="s">
        <v>168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80</v>
      </c>
      <c r="BK180" s="219">
        <f>ROUND(I180*H180,2)</f>
        <v>0</v>
      </c>
      <c r="BL180" s="19" t="s">
        <v>176</v>
      </c>
      <c r="BM180" s="218" t="s">
        <v>311</v>
      </c>
    </row>
    <row r="181" s="2" customFormat="1">
      <c r="A181" s="40"/>
      <c r="B181" s="41"/>
      <c r="C181" s="42"/>
      <c r="D181" s="220" t="s">
        <v>178</v>
      </c>
      <c r="E181" s="42"/>
      <c r="F181" s="221" t="s">
        <v>312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178</v>
      </c>
      <c r="AU181" s="19" t="s">
        <v>82</v>
      </c>
    </row>
    <row r="182" s="13" customFormat="1">
      <c r="A182" s="13"/>
      <c r="B182" s="225"/>
      <c r="C182" s="226"/>
      <c r="D182" s="227" t="s">
        <v>180</v>
      </c>
      <c r="E182" s="226"/>
      <c r="F182" s="229" t="s">
        <v>313</v>
      </c>
      <c r="G182" s="226"/>
      <c r="H182" s="230">
        <v>2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180</v>
      </c>
      <c r="AU182" s="236" t="s">
        <v>82</v>
      </c>
      <c r="AV182" s="13" t="s">
        <v>82</v>
      </c>
      <c r="AW182" s="13" t="s">
        <v>4</v>
      </c>
      <c r="AX182" s="13" t="s">
        <v>80</v>
      </c>
      <c r="AY182" s="236" t="s">
        <v>168</v>
      </c>
    </row>
    <row r="183" s="2" customFormat="1" ht="24.15" customHeight="1">
      <c r="A183" s="40"/>
      <c r="B183" s="41"/>
      <c r="C183" s="258" t="s">
        <v>314</v>
      </c>
      <c r="D183" s="258" t="s">
        <v>124</v>
      </c>
      <c r="E183" s="259" t="s">
        <v>315</v>
      </c>
      <c r="F183" s="260" t="s">
        <v>316</v>
      </c>
      <c r="G183" s="261" t="s">
        <v>294</v>
      </c>
      <c r="H183" s="262">
        <v>2</v>
      </c>
      <c r="I183" s="263"/>
      <c r="J183" s="264">
        <f>ROUND(I183*H183,2)</f>
        <v>0</v>
      </c>
      <c r="K183" s="260" t="s">
        <v>175</v>
      </c>
      <c r="L183" s="265"/>
      <c r="M183" s="266" t="s">
        <v>19</v>
      </c>
      <c r="N183" s="267" t="s">
        <v>43</v>
      </c>
      <c r="O183" s="86"/>
      <c r="P183" s="216">
        <f>O183*H183</f>
        <v>0</v>
      </c>
      <c r="Q183" s="216">
        <v>0.58499999999999996</v>
      </c>
      <c r="R183" s="216">
        <f>Q183*H183</f>
        <v>1.1699999999999999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243</v>
      </c>
      <c r="AT183" s="218" t="s">
        <v>124</v>
      </c>
      <c r="AU183" s="218" t="s">
        <v>82</v>
      </c>
      <c r="AY183" s="19" t="s">
        <v>168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80</v>
      </c>
      <c r="BK183" s="219">
        <f>ROUND(I183*H183,2)</f>
        <v>0</v>
      </c>
      <c r="BL183" s="19" t="s">
        <v>176</v>
      </c>
      <c r="BM183" s="218" t="s">
        <v>317</v>
      </c>
    </row>
    <row r="184" s="2" customFormat="1" ht="37.8" customHeight="1">
      <c r="A184" s="40"/>
      <c r="B184" s="41"/>
      <c r="C184" s="207" t="s">
        <v>318</v>
      </c>
      <c r="D184" s="207" t="s">
        <v>171</v>
      </c>
      <c r="E184" s="208" t="s">
        <v>319</v>
      </c>
      <c r="F184" s="209" t="s">
        <v>320</v>
      </c>
      <c r="G184" s="210" t="s">
        <v>294</v>
      </c>
      <c r="H184" s="211">
        <v>2</v>
      </c>
      <c r="I184" s="212"/>
      <c r="J184" s="213">
        <f>ROUND(I184*H184,2)</f>
        <v>0</v>
      </c>
      <c r="K184" s="209" t="s">
        <v>175</v>
      </c>
      <c r="L184" s="46"/>
      <c r="M184" s="214" t="s">
        <v>19</v>
      </c>
      <c r="N184" s="215" t="s">
        <v>43</v>
      </c>
      <c r="O184" s="86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8" t="s">
        <v>176</v>
      </c>
      <c r="AT184" s="218" t="s">
        <v>171</v>
      </c>
      <c r="AU184" s="218" t="s">
        <v>82</v>
      </c>
      <c r="AY184" s="19" t="s">
        <v>168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80</v>
      </c>
      <c r="BK184" s="219">
        <f>ROUND(I184*H184,2)</f>
        <v>0</v>
      </c>
      <c r="BL184" s="19" t="s">
        <v>176</v>
      </c>
      <c r="BM184" s="218" t="s">
        <v>321</v>
      </c>
    </row>
    <row r="185" s="2" customFormat="1">
      <c r="A185" s="40"/>
      <c r="B185" s="41"/>
      <c r="C185" s="42"/>
      <c r="D185" s="220" t="s">
        <v>178</v>
      </c>
      <c r="E185" s="42"/>
      <c r="F185" s="221" t="s">
        <v>322</v>
      </c>
      <c r="G185" s="42"/>
      <c r="H185" s="42"/>
      <c r="I185" s="222"/>
      <c r="J185" s="42"/>
      <c r="K185" s="42"/>
      <c r="L185" s="46"/>
      <c r="M185" s="223"/>
      <c r="N185" s="224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178</v>
      </c>
      <c r="AU185" s="19" t="s">
        <v>82</v>
      </c>
    </row>
    <row r="186" s="2" customFormat="1" ht="21.75" customHeight="1">
      <c r="A186" s="40"/>
      <c r="B186" s="41"/>
      <c r="C186" s="258" t="s">
        <v>323</v>
      </c>
      <c r="D186" s="258" t="s">
        <v>124</v>
      </c>
      <c r="E186" s="259" t="s">
        <v>324</v>
      </c>
      <c r="F186" s="260" t="s">
        <v>325</v>
      </c>
      <c r="G186" s="261" t="s">
        <v>294</v>
      </c>
      <c r="H186" s="262">
        <v>2</v>
      </c>
      <c r="I186" s="263"/>
      <c r="J186" s="264">
        <f>ROUND(I186*H186,2)</f>
        <v>0</v>
      </c>
      <c r="K186" s="260" t="s">
        <v>175</v>
      </c>
      <c r="L186" s="265"/>
      <c r="M186" s="266" t="s">
        <v>19</v>
      </c>
      <c r="N186" s="267" t="s">
        <v>43</v>
      </c>
      <c r="O186" s="86"/>
      <c r="P186" s="216">
        <f>O186*H186</f>
        <v>0</v>
      </c>
      <c r="Q186" s="216">
        <v>0.19600000000000001</v>
      </c>
      <c r="R186" s="216">
        <f>Q186*H186</f>
        <v>0.39200000000000002</v>
      </c>
      <c r="S186" s="216">
        <v>0</v>
      </c>
      <c r="T186" s="21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8" t="s">
        <v>243</v>
      </c>
      <c r="AT186" s="218" t="s">
        <v>124</v>
      </c>
      <c r="AU186" s="218" t="s">
        <v>82</v>
      </c>
      <c r="AY186" s="19" t="s">
        <v>168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80</v>
      </c>
      <c r="BK186" s="219">
        <f>ROUND(I186*H186,2)</f>
        <v>0</v>
      </c>
      <c r="BL186" s="19" t="s">
        <v>176</v>
      </c>
      <c r="BM186" s="218" t="s">
        <v>326</v>
      </c>
    </row>
    <row r="187" s="2" customFormat="1" ht="44.25" customHeight="1">
      <c r="A187" s="40"/>
      <c r="B187" s="41"/>
      <c r="C187" s="207" t="s">
        <v>327</v>
      </c>
      <c r="D187" s="207" t="s">
        <v>171</v>
      </c>
      <c r="E187" s="208" t="s">
        <v>328</v>
      </c>
      <c r="F187" s="209" t="s">
        <v>329</v>
      </c>
      <c r="G187" s="210" t="s">
        <v>294</v>
      </c>
      <c r="H187" s="211">
        <v>6</v>
      </c>
      <c r="I187" s="212"/>
      <c r="J187" s="213">
        <f>ROUND(I187*H187,2)</f>
        <v>0</v>
      </c>
      <c r="K187" s="209" t="s">
        <v>175</v>
      </c>
      <c r="L187" s="46"/>
      <c r="M187" s="214" t="s">
        <v>19</v>
      </c>
      <c r="N187" s="215" t="s">
        <v>43</v>
      </c>
      <c r="O187" s="86"/>
      <c r="P187" s="216">
        <f>O187*H187</f>
        <v>0</v>
      </c>
      <c r="Q187" s="216">
        <v>0.068959999999999994</v>
      </c>
      <c r="R187" s="216">
        <f>Q187*H187</f>
        <v>0.41375999999999996</v>
      </c>
      <c r="S187" s="216">
        <v>0</v>
      </c>
      <c r="T187" s="21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8" t="s">
        <v>176</v>
      </c>
      <c r="AT187" s="218" t="s">
        <v>171</v>
      </c>
      <c r="AU187" s="218" t="s">
        <v>82</v>
      </c>
      <c r="AY187" s="19" t="s">
        <v>168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80</v>
      </c>
      <c r="BK187" s="219">
        <f>ROUND(I187*H187,2)</f>
        <v>0</v>
      </c>
      <c r="BL187" s="19" t="s">
        <v>176</v>
      </c>
      <c r="BM187" s="218" t="s">
        <v>330</v>
      </c>
    </row>
    <row r="188" s="2" customFormat="1">
      <c r="A188" s="40"/>
      <c r="B188" s="41"/>
      <c r="C188" s="42"/>
      <c r="D188" s="220" t="s">
        <v>178</v>
      </c>
      <c r="E188" s="42"/>
      <c r="F188" s="221" t="s">
        <v>331</v>
      </c>
      <c r="G188" s="42"/>
      <c r="H188" s="42"/>
      <c r="I188" s="222"/>
      <c r="J188" s="42"/>
      <c r="K188" s="42"/>
      <c r="L188" s="46"/>
      <c r="M188" s="223"/>
      <c r="N188" s="22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178</v>
      </c>
      <c r="AU188" s="19" t="s">
        <v>82</v>
      </c>
    </row>
    <row r="189" s="14" customFormat="1">
      <c r="A189" s="14"/>
      <c r="B189" s="237"/>
      <c r="C189" s="238"/>
      <c r="D189" s="227" t="s">
        <v>180</v>
      </c>
      <c r="E189" s="239" t="s">
        <v>19</v>
      </c>
      <c r="F189" s="240" t="s">
        <v>332</v>
      </c>
      <c r="G189" s="238"/>
      <c r="H189" s="239" t="s">
        <v>19</v>
      </c>
      <c r="I189" s="241"/>
      <c r="J189" s="238"/>
      <c r="K189" s="238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180</v>
      </c>
      <c r="AU189" s="246" t="s">
        <v>82</v>
      </c>
      <c r="AV189" s="14" t="s">
        <v>80</v>
      </c>
      <c r="AW189" s="14" t="s">
        <v>33</v>
      </c>
      <c r="AX189" s="14" t="s">
        <v>72</v>
      </c>
      <c r="AY189" s="246" t="s">
        <v>168</v>
      </c>
    </row>
    <row r="190" s="13" customFormat="1">
      <c r="A190" s="13"/>
      <c r="B190" s="225"/>
      <c r="C190" s="226"/>
      <c r="D190" s="227" t="s">
        <v>180</v>
      </c>
      <c r="E190" s="228" t="s">
        <v>19</v>
      </c>
      <c r="F190" s="229" t="s">
        <v>240</v>
      </c>
      <c r="G190" s="226"/>
      <c r="H190" s="230">
        <v>6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180</v>
      </c>
      <c r="AU190" s="236" t="s">
        <v>82</v>
      </c>
      <c r="AV190" s="13" t="s">
        <v>82</v>
      </c>
      <c r="AW190" s="13" t="s">
        <v>33</v>
      </c>
      <c r="AX190" s="13" t="s">
        <v>80</v>
      </c>
      <c r="AY190" s="236" t="s">
        <v>168</v>
      </c>
    </row>
    <row r="191" s="2" customFormat="1" ht="44.25" customHeight="1">
      <c r="A191" s="40"/>
      <c r="B191" s="41"/>
      <c r="C191" s="207" t="s">
        <v>333</v>
      </c>
      <c r="D191" s="207" t="s">
        <v>171</v>
      </c>
      <c r="E191" s="208" t="s">
        <v>334</v>
      </c>
      <c r="F191" s="209" t="s">
        <v>335</v>
      </c>
      <c r="G191" s="210" t="s">
        <v>294</v>
      </c>
      <c r="H191" s="211">
        <v>1</v>
      </c>
      <c r="I191" s="212"/>
      <c r="J191" s="213">
        <f>ROUND(I191*H191,2)</f>
        <v>0</v>
      </c>
      <c r="K191" s="209" t="s">
        <v>175</v>
      </c>
      <c r="L191" s="46"/>
      <c r="M191" s="214" t="s">
        <v>19</v>
      </c>
      <c r="N191" s="215" t="s">
        <v>43</v>
      </c>
      <c r="O191" s="86"/>
      <c r="P191" s="216">
        <f>O191*H191</f>
        <v>0</v>
      </c>
      <c r="Q191" s="216">
        <v>0.068769999999999998</v>
      </c>
      <c r="R191" s="216">
        <f>Q191*H191</f>
        <v>0.068769999999999998</v>
      </c>
      <c r="S191" s="216">
        <v>0</v>
      </c>
      <c r="T191" s="217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8" t="s">
        <v>176</v>
      </c>
      <c r="AT191" s="218" t="s">
        <v>171</v>
      </c>
      <c r="AU191" s="218" t="s">
        <v>82</v>
      </c>
      <c r="AY191" s="19" t="s">
        <v>168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9" t="s">
        <v>80</v>
      </c>
      <c r="BK191" s="219">
        <f>ROUND(I191*H191,2)</f>
        <v>0</v>
      </c>
      <c r="BL191" s="19" t="s">
        <v>176</v>
      </c>
      <c r="BM191" s="218" t="s">
        <v>336</v>
      </c>
    </row>
    <row r="192" s="2" customFormat="1">
      <c r="A192" s="40"/>
      <c r="B192" s="41"/>
      <c r="C192" s="42"/>
      <c r="D192" s="220" t="s">
        <v>178</v>
      </c>
      <c r="E192" s="42"/>
      <c r="F192" s="221" t="s">
        <v>337</v>
      </c>
      <c r="G192" s="42"/>
      <c r="H192" s="42"/>
      <c r="I192" s="222"/>
      <c r="J192" s="42"/>
      <c r="K192" s="42"/>
      <c r="L192" s="46"/>
      <c r="M192" s="223"/>
      <c r="N192" s="224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178</v>
      </c>
      <c r="AU192" s="19" t="s">
        <v>82</v>
      </c>
    </row>
    <row r="193" s="14" customFormat="1">
      <c r="A193" s="14"/>
      <c r="B193" s="237"/>
      <c r="C193" s="238"/>
      <c r="D193" s="227" t="s">
        <v>180</v>
      </c>
      <c r="E193" s="239" t="s">
        <v>19</v>
      </c>
      <c r="F193" s="240" t="s">
        <v>338</v>
      </c>
      <c r="G193" s="238"/>
      <c r="H193" s="239" t="s">
        <v>19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180</v>
      </c>
      <c r="AU193" s="246" t="s">
        <v>82</v>
      </c>
      <c r="AV193" s="14" t="s">
        <v>80</v>
      </c>
      <c r="AW193" s="14" t="s">
        <v>33</v>
      </c>
      <c r="AX193" s="14" t="s">
        <v>72</v>
      </c>
      <c r="AY193" s="246" t="s">
        <v>168</v>
      </c>
    </row>
    <row r="194" s="13" customFormat="1">
      <c r="A194" s="13"/>
      <c r="B194" s="225"/>
      <c r="C194" s="226"/>
      <c r="D194" s="227" t="s">
        <v>180</v>
      </c>
      <c r="E194" s="228" t="s">
        <v>19</v>
      </c>
      <c r="F194" s="229" t="s">
        <v>80</v>
      </c>
      <c r="G194" s="226"/>
      <c r="H194" s="230">
        <v>1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180</v>
      </c>
      <c r="AU194" s="236" t="s">
        <v>82</v>
      </c>
      <c r="AV194" s="13" t="s">
        <v>82</v>
      </c>
      <c r="AW194" s="13" t="s">
        <v>33</v>
      </c>
      <c r="AX194" s="13" t="s">
        <v>80</v>
      </c>
      <c r="AY194" s="236" t="s">
        <v>168</v>
      </c>
    </row>
    <row r="195" s="2" customFormat="1" ht="37.8" customHeight="1">
      <c r="A195" s="40"/>
      <c r="B195" s="41"/>
      <c r="C195" s="207" t="s">
        <v>339</v>
      </c>
      <c r="D195" s="207" t="s">
        <v>171</v>
      </c>
      <c r="E195" s="208" t="s">
        <v>340</v>
      </c>
      <c r="F195" s="209" t="s">
        <v>341</v>
      </c>
      <c r="G195" s="210" t="s">
        <v>294</v>
      </c>
      <c r="H195" s="211">
        <v>7</v>
      </c>
      <c r="I195" s="212"/>
      <c r="J195" s="213">
        <f>ROUND(I195*H195,2)</f>
        <v>0</v>
      </c>
      <c r="K195" s="209" t="s">
        <v>175</v>
      </c>
      <c r="L195" s="46"/>
      <c r="M195" s="214" t="s">
        <v>19</v>
      </c>
      <c r="N195" s="215" t="s">
        <v>43</v>
      </c>
      <c r="O195" s="86"/>
      <c r="P195" s="216">
        <f>O195*H195</f>
        <v>0</v>
      </c>
      <c r="Q195" s="216">
        <v>0.01136</v>
      </c>
      <c r="R195" s="216">
        <f>Q195*H195</f>
        <v>0.079520000000000007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176</v>
      </c>
      <c r="AT195" s="218" t="s">
        <v>171</v>
      </c>
      <c r="AU195" s="218" t="s">
        <v>82</v>
      </c>
      <c r="AY195" s="19" t="s">
        <v>168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80</v>
      </c>
      <c r="BK195" s="219">
        <f>ROUND(I195*H195,2)</f>
        <v>0</v>
      </c>
      <c r="BL195" s="19" t="s">
        <v>176</v>
      </c>
      <c r="BM195" s="218" t="s">
        <v>342</v>
      </c>
    </row>
    <row r="196" s="2" customFormat="1">
      <c r="A196" s="40"/>
      <c r="B196" s="41"/>
      <c r="C196" s="42"/>
      <c r="D196" s="220" t="s">
        <v>178</v>
      </c>
      <c r="E196" s="42"/>
      <c r="F196" s="221" t="s">
        <v>343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178</v>
      </c>
      <c r="AU196" s="19" t="s">
        <v>82</v>
      </c>
    </row>
    <row r="197" s="14" customFormat="1">
      <c r="A197" s="14"/>
      <c r="B197" s="237"/>
      <c r="C197" s="238"/>
      <c r="D197" s="227" t="s">
        <v>180</v>
      </c>
      <c r="E197" s="239" t="s">
        <v>19</v>
      </c>
      <c r="F197" s="240" t="s">
        <v>344</v>
      </c>
      <c r="G197" s="238"/>
      <c r="H197" s="239" t="s">
        <v>19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180</v>
      </c>
      <c r="AU197" s="246" t="s">
        <v>82</v>
      </c>
      <c r="AV197" s="14" t="s">
        <v>80</v>
      </c>
      <c r="AW197" s="14" t="s">
        <v>33</v>
      </c>
      <c r="AX197" s="14" t="s">
        <v>72</v>
      </c>
      <c r="AY197" s="246" t="s">
        <v>168</v>
      </c>
    </row>
    <row r="198" s="13" customFormat="1">
      <c r="A198" s="13"/>
      <c r="B198" s="225"/>
      <c r="C198" s="226"/>
      <c r="D198" s="227" t="s">
        <v>180</v>
      </c>
      <c r="E198" s="228" t="s">
        <v>19</v>
      </c>
      <c r="F198" s="229" t="s">
        <v>345</v>
      </c>
      <c r="G198" s="226"/>
      <c r="H198" s="230">
        <v>7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180</v>
      </c>
      <c r="AU198" s="236" t="s">
        <v>82</v>
      </c>
      <c r="AV198" s="13" t="s">
        <v>82</v>
      </c>
      <c r="AW198" s="13" t="s">
        <v>33</v>
      </c>
      <c r="AX198" s="13" t="s">
        <v>80</v>
      </c>
      <c r="AY198" s="236" t="s">
        <v>168</v>
      </c>
    </row>
    <row r="199" s="2" customFormat="1" ht="37.8" customHeight="1">
      <c r="A199" s="40"/>
      <c r="B199" s="41"/>
      <c r="C199" s="207" t="s">
        <v>346</v>
      </c>
      <c r="D199" s="207" t="s">
        <v>171</v>
      </c>
      <c r="E199" s="208" t="s">
        <v>347</v>
      </c>
      <c r="F199" s="209" t="s">
        <v>348</v>
      </c>
      <c r="G199" s="210" t="s">
        <v>294</v>
      </c>
      <c r="H199" s="211">
        <v>7</v>
      </c>
      <c r="I199" s="212"/>
      <c r="J199" s="213">
        <f>ROUND(I199*H199,2)</f>
        <v>0</v>
      </c>
      <c r="K199" s="209" t="s">
        <v>175</v>
      </c>
      <c r="L199" s="46"/>
      <c r="M199" s="214" t="s">
        <v>19</v>
      </c>
      <c r="N199" s="215" t="s">
        <v>43</v>
      </c>
      <c r="O199" s="86"/>
      <c r="P199" s="216">
        <f>O199*H199</f>
        <v>0</v>
      </c>
      <c r="Q199" s="216">
        <v>0.054539999999999998</v>
      </c>
      <c r="R199" s="216">
        <f>Q199*H199</f>
        <v>0.38178000000000001</v>
      </c>
      <c r="S199" s="216">
        <v>0</v>
      </c>
      <c r="T199" s="21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8" t="s">
        <v>176</v>
      </c>
      <c r="AT199" s="218" t="s">
        <v>171</v>
      </c>
      <c r="AU199" s="218" t="s">
        <v>82</v>
      </c>
      <c r="AY199" s="19" t="s">
        <v>168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80</v>
      </c>
      <c r="BK199" s="219">
        <f>ROUND(I199*H199,2)</f>
        <v>0</v>
      </c>
      <c r="BL199" s="19" t="s">
        <v>176</v>
      </c>
      <c r="BM199" s="218" t="s">
        <v>349</v>
      </c>
    </row>
    <row r="200" s="2" customFormat="1">
      <c r="A200" s="40"/>
      <c r="B200" s="41"/>
      <c r="C200" s="42"/>
      <c r="D200" s="220" t="s">
        <v>178</v>
      </c>
      <c r="E200" s="42"/>
      <c r="F200" s="221" t="s">
        <v>350</v>
      </c>
      <c r="G200" s="42"/>
      <c r="H200" s="42"/>
      <c r="I200" s="22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178</v>
      </c>
      <c r="AU200" s="19" t="s">
        <v>82</v>
      </c>
    </row>
    <row r="201" s="14" customFormat="1">
      <c r="A201" s="14"/>
      <c r="B201" s="237"/>
      <c r="C201" s="238"/>
      <c r="D201" s="227" t="s">
        <v>180</v>
      </c>
      <c r="E201" s="239" t="s">
        <v>19</v>
      </c>
      <c r="F201" s="240" t="s">
        <v>344</v>
      </c>
      <c r="G201" s="238"/>
      <c r="H201" s="239" t="s">
        <v>19</v>
      </c>
      <c r="I201" s="241"/>
      <c r="J201" s="238"/>
      <c r="K201" s="238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180</v>
      </c>
      <c r="AU201" s="246" t="s">
        <v>82</v>
      </c>
      <c r="AV201" s="14" t="s">
        <v>80</v>
      </c>
      <c r="AW201" s="14" t="s">
        <v>33</v>
      </c>
      <c r="AX201" s="14" t="s">
        <v>72</v>
      </c>
      <c r="AY201" s="246" t="s">
        <v>168</v>
      </c>
    </row>
    <row r="202" s="13" customFormat="1">
      <c r="A202" s="13"/>
      <c r="B202" s="225"/>
      <c r="C202" s="226"/>
      <c r="D202" s="227" t="s">
        <v>180</v>
      </c>
      <c r="E202" s="228" t="s">
        <v>19</v>
      </c>
      <c r="F202" s="229" t="s">
        <v>345</v>
      </c>
      <c r="G202" s="226"/>
      <c r="H202" s="230">
        <v>7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180</v>
      </c>
      <c r="AU202" s="236" t="s">
        <v>82</v>
      </c>
      <c r="AV202" s="13" t="s">
        <v>82</v>
      </c>
      <c r="AW202" s="13" t="s">
        <v>33</v>
      </c>
      <c r="AX202" s="13" t="s">
        <v>80</v>
      </c>
      <c r="AY202" s="236" t="s">
        <v>168</v>
      </c>
    </row>
    <row r="203" s="12" customFormat="1" ht="22.8" customHeight="1">
      <c r="A203" s="12"/>
      <c r="B203" s="191"/>
      <c r="C203" s="192"/>
      <c r="D203" s="193" t="s">
        <v>71</v>
      </c>
      <c r="E203" s="205" t="s">
        <v>256</v>
      </c>
      <c r="F203" s="205" t="s">
        <v>351</v>
      </c>
      <c r="G203" s="192"/>
      <c r="H203" s="192"/>
      <c r="I203" s="195"/>
      <c r="J203" s="206">
        <f>BK203</f>
        <v>0</v>
      </c>
      <c r="K203" s="192"/>
      <c r="L203" s="197"/>
      <c r="M203" s="198"/>
      <c r="N203" s="199"/>
      <c r="O203" s="199"/>
      <c r="P203" s="200">
        <f>SUM(P204:P210)</f>
        <v>0</v>
      </c>
      <c r="Q203" s="199"/>
      <c r="R203" s="200">
        <f>SUM(R204:R210)</f>
        <v>41.598175000000005</v>
      </c>
      <c r="S203" s="199"/>
      <c r="T203" s="201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2" t="s">
        <v>80</v>
      </c>
      <c r="AT203" s="203" t="s">
        <v>71</v>
      </c>
      <c r="AU203" s="203" t="s">
        <v>80</v>
      </c>
      <c r="AY203" s="202" t="s">
        <v>168</v>
      </c>
      <c r="BK203" s="204">
        <f>SUM(BK204:BK210)</f>
        <v>0</v>
      </c>
    </row>
    <row r="204" s="2" customFormat="1" ht="24.15" customHeight="1">
      <c r="A204" s="40"/>
      <c r="B204" s="41"/>
      <c r="C204" s="207" t="s">
        <v>352</v>
      </c>
      <c r="D204" s="207" t="s">
        <v>171</v>
      </c>
      <c r="E204" s="208" t="s">
        <v>353</v>
      </c>
      <c r="F204" s="209" t="s">
        <v>354</v>
      </c>
      <c r="G204" s="210" t="s">
        <v>112</v>
      </c>
      <c r="H204" s="211">
        <v>127.5</v>
      </c>
      <c r="I204" s="212"/>
      <c r="J204" s="213">
        <f>ROUND(I204*H204,2)</f>
        <v>0</v>
      </c>
      <c r="K204" s="209" t="s">
        <v>175</v>
      </c>
      <c r="L204" s="46"/>
      <c r="M204" s="214" t="s">
        <v>19</v>
      </c>
      <c r="N204" s="215" t="s">
        <v>43</v>
      </c>
      <c r="O204" s="86"/>
      <c r="P204" s="216">
        <f>O204*H204</f>
        <v>0</v>
      </c>
      <c r="Q204" s="216">
        <v>0.29221000000000003</v>
      </c>
      <c r="R204" s="216">
        <f>Q204*H204</f>
        <v>37.256775000000005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176</v>
      </c>
      <c r="AT204" s="218" t="s">
        <v>171</v>
      </c>
      <c r="AU204" s="218" t="s">
        <v>82</v>
      </c>
      <c r="AY204" s="19" t="s">
        <v>168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80</v>
      </c>
      <c r="BK204" s="219">
        <f>ROUND(I204*H204,2)</f>
        <v>0</v>
      </c>
      <c r="BL204" s="19" t="s">
        <v>176</v>
      </c>
      <c r="BM204" s="218" t="s">
        <v>355</v>
      </c>
    </row>
    <row r="205" s="2" customFormat="1">
      <c r="A205" s="40"/>
      <c r="B205" s="41"/>
      <c r="C205" s="42"/>
      <c r="D205" s="220" t="s">
        <v>178</v>
      </c>
      <c r="E205" s="42"/>
      <c r="F205" s="221" t="s">
        <v>356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178</v>
      </c>
      <c r="AU205" s="19" t="s">
        <v>82</v>
      </c>
    </row>
    <row r="206" s="13" customFormat="1">
      <c r="A206" s="13"/>
      <c r="B206" s="225"/>
      <c r="C206" s="226"/>
      <c r="D206" s="227" t="s">
        <v>180</v>
      </c>
      <c r="E206" s="228" t="s">
        <v>19</v>
      </c>
      <c r="F206" s="229" t="s">
        <v>357</v>
      </c>
      <c r="G206" s="226"/>
      <c r="H206" s="230">
        <v>127.5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180</v>
      </c>
      <c r="AU206" s="236" t="s">
        <v>82</v>
      </c>
      <c r="AV206" s="13" t="s">
        <v>82</v>
      </c>
      <c r="AW206" s="13" t="s">
        <v>33</v>
      </c>
      <c r="AX206" s="13" t="s">
        <v>80</v>
      </c>
      <c r="AY206" s="236" t="s">
        <v>168</v>
      </c>
    </row>
    <row r="207" s="2" customFormat="1" ht="24.15" customHeight="1">
      <c r="A207" s="40"/>
      <c r="B207" s="41"/>
      <c r="C207" s="258" t="s">
        <v>358</v>
      </c>
      <c r="D207" s="258" t="s">
        <v>124</v>
      </c>
      <c r="E207" s="259" t="s">
        <v>359</v>
      </c>
      <c r="F207" s="260" t="s">
        <v>360</v>
      </c>
      <c r="G207" s="261" t="s">
        <v>112</v>
      </c>
      <c r="H207" s="262">
        <v>127.5</v>
      </c>
      <c r="I207" s="263"/>
      <c r="J207" s="264">
        <f>ROUND(I207*H207,2)</f>
        <v>0</v>
      </c>
      <c r="K207" s="260" t="s">
        <v>175</v>
      </c>
      <c r="L207" s="265"/>
      <c r="M207" s="266" t="s">
        <v>19</v>
      </c>
      <c r="N207" s="267" t="s">
        <v>43</v>
      </c>
      <c r="O207" s="86"/>
      <c r="P207" s="216">
        <f>O207*H207</f>
        <v>0</v>
      </c>
      <c r="Q207" s="216">
        <v>0.015599999999999999</v>
      </c>
      <c r="R207" s="216">
        <f>Q207*H207</f>
        <v>1.9889999999999999</v>
      </c>
      <c r="S207" s="216">
        <v>0</v>
      </c>
      <c r="T207" s="217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8" t="s">
        <v>243</v>
      </c>
      <c r="AT207" s="218" t="s">
        <v>124</v>
      </c>
      <c r="AU207" s="218" t="s">
        <v>82</v>
      </c>
      <c r="AY207" s="19" t="s">
        <v>168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9" t="s">
        <v>80</v>
      </c>
      <c r="BK207" s="219">
        <f>ROUND(I207*H207,2)</f>
        <v>0</v>
      </c>
      <c r="BL207" s="19" t="s">
        <v>176</v>
      </c>
      <c r="BM207" s="218" t="s">
        <v>361</v>
      </c>
    </row>
    <row r="208" s="2" customFormat="1" ht="24.15" customHeight="1">
      <c r="A208" s="40"/>
      <c r="B208" s="41"/>
      <c r="C208" s="207" t="s">
        <v>362</v>
      </c>
      <c r="D208" s="207" t="s">
        <v>171</v>
      </c>
      <c r="E208" s="208" t="s">
        <v>363</v>
      </c>
      <c r="F208" s="209" t="s">
        <v>364</v>
      </c>
      <c r="G208" s="210" t="s">
        <v>294</v>
      </c>
      <c r="H208" s="211">
        <v>8</v>
      </c>
      <c r="I208" s="212"/>
      <c r="J208" s="213">
        <f>ROUND(I208*H208,2)</f>
        <v>0</v>
      </c>
      <c r="K208" s="209" t="s">
        <v>175</v>
      </c>
      <c r="L208" s="46"/>
      <c r="M208" s="214" t="s">
        <v>19</v>
      </c>
      <c r="N208" s="215" t="s">
        <v>43</v>
      </c>
      <c r="O208" s="86"/>
      <c r="P208" s="216">
        <f>O208*H208</f>
        <v>0</v>
      </c>
      <c r="Q208" s="216">
        <v>0.27205000000000001</v>
      </c>
      <c r="R208" s="216">
        <f>Q208*H208</f>
        <v>2.1764000000000001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176</v>
      </c>
      <c r="AT208" s="218" t="s">
        <v>171</v>
      </c>
      <c r="AU208" s="218" t="s">
        <v>82</v>
      </c>
      <c r="AY208" s="19" t="s">
        <v>168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80</v>
      </c>
      <c r="BK208" s="219">
        <f>ROUND(I208*H208,2)</f>
        <v>0</v>
      </c>
      <c r="BL208" s="19" t="s">
        <v>176</v>
      </c>
      <c r="BM208" s="218" t="s">
        <v>365</v>
      </c>
    </row>
    <row r="209" s="2" customFormat="1">
      <c r="A209" s="40"/>
      <c r="B209" s="41"/>
      <c r="C209" s="42"/>
      <c r="D209" s="220" t="s">
        <v>178</v>
      </c>
      <c r="E209" s="42"/>
      <c r="F209" s="221" t="s">
        <v>366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178</v>
      </c>
      <c r="AU209" s="19" t="s">
        <v>82</v>
      </c>
    </row>
    <row r="210" s="2" customFormat="1" ht="24.15" customHeight="1">
      <c r="A210" s="40"/>
      <c r="B210" s="41"/>
      <c r="C210" s="258" t="s">
        <v>367</v>
      </c>
      <c r="D210" s="258" t="s">
        <v>124</v>
      </c>
      <c r="E210" s="259" t="s">
        <v>368</v>
      </c>
      <c r="F210" s="260" t="s">
        <v>369</v>
      </c>
      <c r="G210" s="261" t="s">
        <v>294</v>
      </c>
      <c r="H210" s="262">
        <v>8</v>
      </c>
      <c r="I210" s="263"/>
      <c r="J210" s="264">
        <f>ROUND(I210*H210,2)</f>
        <v>0</v>
      </c>
      <c r="K210" s="260" t="s">
        <v>175</v>
      </c>
      <c r="L210" s="265"/>
      <c r="M210" s="266" t="s">
        <v>19</v>
      </c>
      <c r="N210" s="267" t="s">
        <v>43</v>
      </c>
      <c r="O210" s="86"/>
      <c r="P210" s="216">
        <f>O210*H210</f>
        <v>0</v>
      </c>
      <c r="Q210" s="216">
        <v>0.021999999999999999</v>
      </c>
      <c r="R210" s="216">
        <f>Q210*H210</f>
        <v>0.17599999999999999</v>
      </c>
      <c r="S210" s="216">
        <v>0</v>
      </c>
      <c r="T210" s="217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8" t="s">
        <v>243</v>
      </c>
      <c r="AT210" s="218" t="s">
        <v>124</v>
      </c>
      <c r="AU210" s="218" t="s">
        <v>82</v>
      </c>
      <c r="AY210" s="19" t="s">
        <v>168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9" t="s">
        <v>80</v>
      </c>
      <c r="BK210" s="219">
        <f>ROUND(I210*H210,2)</f>
        <v>0</v>
      </c>
      <c r="BL210" s="19" t="s">
        <v>176</v>
      </c>
      <c r="BM210" s="218" t="s">
        <v>370</v>
      </c>
    </row>
    <row r="211" s="12" customFormat="1" ht="22.8" customHeight="1">
      <c r="A211" s="12"/>
      <c r="B211" s="191"/>
      <c r="C211" s="192"/>
      <c r="D211" s="193" t="s">
        <v>71</v>
      </c>
      <c r="E211" s="205" t="s">
        <v>371</v>
      </c>
      <c r="F211" s="205" t="s">
        <v>372</v>
      </c>
      <c r="G211" s="192"/>
      <c r="H211" s="192"/>
      <c r="I211" s="195"/>
      <c r="J211" s="206">
        <f>BK211</f>
        <v>0</v>
      </c>
      <c r="K211" s="192"/>
      <c r="L211" s="197"/>
      <c r="M211" s="198"/>
      <c r="N211" s="199"/>
      <c r="O211" s="199"/>
      <c r="P211" s="200">
        <f>SUM(P212:P215)</f>
        <v>0</v>
      </c>
      <c r="Q211" s="199"/>
      <c r="R211" s="200">
        <f>SUM(R212:R215)</f>
        <v>0</v>
      </c>
      <c r="S211" s="199"/>
      <c r="T211" s="201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2" t="s">
        <v>80</v>
      </c>
      <c r="AT211" s="203" t="s">
        <v>71</v>
      </c>
      <c r="AU211" s="203" t="s">
        <v>80</v>
      </c>
      <c r="AY211" s="202" t="s">
        <v>168</v>
      </c>
      <c r="BK211" s="204">
        <f>SUM(BK212:BK215)</f>
        <v>0</v>
      </c>
    </row>
    <row r="212" s="2" customFormat="1" ht="49.05" customHeight="1">
      <c r="A212" s="40"/>
      <c r="B212" s="41"/>
      <c r="C212" s="207" t="s">
        <v>373</v>
      </c>
      <c r="D212" s="207" t="s">
        <v>171</v>
      </c>
      <c r="E212" s="208" t="s">
        <v>374</v>
      </c>
      <c r="F212" s="209" t="s">
        <v>375</v>
      </c>
      <c r="G212" s="210" t="s">
        <v>208</v>
      </c>
      <c r="H212" s="211">
        <v>180.70400000000001</v>
      </c>
      <c r="I212" s="212"/>
      <c r="J212" s="213">
        <f>ROUND(I212*H212,2)</f>
        <v>0</v>
      </c>
      <c r="K212" s="209" t="s">
        <v>175</v>
      </c>
      <c r="L212" s="46"/>
      <c r="M212" s="214" t="s">
        <v>19</v>
      </c>
      <c r="N212" s="215" t="s">
        <v>43</v>
      </c>
      <c r="O212" s="86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176</v>
      </c>
      <c r="AT212" s="218" t="s">
        <v>171</v>
      </c>
      <c r="AU212" s="218" t="s">
        <v>82</v>
      </c>
      <c r="AY212" s="19" t="s">
        <v>168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80</v>
      </c>
      <c r="BK212" s="219">
        <f>ROUND(I212*H212,2)</f>
        <v>0</v>
      </c>
      <c r="BL212" s="19" t="s">
        <v>176</v>
      </c>
      <c r="BM212" s="218" t="s">
        <v>376</v>
      </c>
    </row>
    <row r="213" s="2" customFormat="1">
      <c r="A213" s="40"/>
      <c r="B213" s="41"/>
      <c r="C213" s="42"/>
      <c r="D213" s="220" t="s">
        <v>178</v>
      </c>
      <c r="E213" s="42"/>
      <c r="F213" s="221" t="s">
        <v>377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178</v>
      </c>
      <c r="AU213" s="19" t="s">
        <v>82</v>
      </c>
    </row>
    <row r="214" s="2" customFormat="1" ht="49.05" customHeight="1">
      <c r="A214" s="40"/>
      <c r="B214" s="41"/>
      <c r="C214" s="207" t="s">
        <v>378</v>
      </c>
      <c r="D214" s="207" t="s">
        <v>171</v>
      </c>
      <c r="E214" s="208" t="s">
        <v>379</v>
      </c>
      <c r="F214" s="209" t="s">
        <v>380</v>
      </c>
      <c r="G214" s="210" t="s">
        <v>208</v>
      </c>
      <c r="H214" s="211">
        <v>180.70400000000001</v>
      </c>
      <c r="I214" s="212"/>
      <c r="J214" s="213">
        <f>ROUND(I214*H214,2)</f>
        <v>0</v>
      </c>
      <c r="K214" s="209" t="s">
        <v>175</v>
      </c>
      <c r="L214" s="46"/>
      <c r="M214" s="214" t="s">
        <v>19</v>
      </c>
      <c r="N214" s="215" t="s">
        <v>43</v>
      </c>
      <c r="O214" s="86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8" t="s">
        <v>176</v>
      </c>
      <c r="AT214" s="218" t="s">
        <v>171</v>
      </c>
      <c r="AU214" s="218" t="s">
        <v>82</v>
      </c>
      <c r="AY214" s="19" t="s">
        <v>168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80</v>
      </c>
      <c r="BK214" s="219">
        <f>ROUND(I214*H214,2)</f>
        <v>0</v>
      </c>
      <c r="BL214" s="19" t="s">
        <v>176</v>
      </c>
      <c r="BM214" s="218" t="s">
        <v>381</v>
      </c>
    </row>
    <row r="215" s="2" customFormat="1">
      <c r="A215" s="40"/>
      <c r="B215" s="41"/>
      <c r="C215" s="42"/>
      <c r="D215" s="220" t="s">
        <v>178</v>
      </c>
      <c r="E215" s="42"/>
      <c r="F215" s="221" t="s">
        <v>382</v>
      </c>
      <c r="G215" s="42"/>
      <c r="H215" s="42"/>
      <c r="I215" s="222"/>
      <c r="J215" s="42"/>
      <c r="K215" s="42"/>
      <c r="L215" s="46"/>
      <c r="M215" s="223"/>
      <c r="N215" s="22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178</v>
      </c>
      <c r="AU215" s="19" t="s">
        <v>82</v>
      </c>
    </row>
    <row r="216" s="12" customFormat="1" ht="25.92" customHeight="1">
      <c r="A216" s="12"/>
      <c r="B216" s="191"/>
      <c r="C216" s="192"/>
      <c r="D216" s="193" t="s">
        <v>71</v>
      </c>
      <c r="E216" s="194" t="s">
        <v>383</v>
      </c>
      <c r="F216" s="194" t="s">
        <v>384</v>
      </c>
      <c r="G216" s="192"/>
      <c r="H216" s="192"/>
      <c r="I216" s="195"/>
      <c r="J216" s="196">
        <f>BK216</f>
        <v>0</v>
      </c>
      <c r="K216" s="192"/>
      <c r="L216" s="197"/>
      <c r="M216" s="198"/>
      <c r="N216" s="199"/>
      <c r="O216" s="199"/>
      <c r="P216" s="200">
        <f>P217</f>
        <v>0</v>
      </c>
      <c r="Q216" s="199"/>
      <c r="R216" s="200">
        <f>R217</f>
        <v>0</v>
      </c>
      <c r="S216" s="199"/>
      <c r="T216" s="201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2" t="s">
        <v>232</v>
      </c>
      <c r="AT216" s="203" t="s">
        <v>71</v>
      </c>
      <c r="AU216" s="203" t="s">
        <v>72</v>
      </c>
      <c r="AY216" s="202" t="s">
        <v>168</v>
      </c>
      <c r="BK216" s="204">
        <f>BK217</f>
        <v>0</v>
      </c>
    </row>
    <row r="217" s="12" customFormat="1" ht="22.8" customHeight="1">
      <c r="A217" s="12"/>
      <c r="B217" s="191"/>
      <c r="C217" s="192"/>
      <c r="D217" s="193" t="s">
        <v>71</v>
      </c>
      <c r="E217" s="205" t="s">
        <v>385</v>
      </c>
      <c r="F217" s="205" t="s">
        <v>386</v>
      </c>
      <c r="G217" s="192"/>
      <c r="H217" s="192"/>
      <c r="I217" s="195"/>
      <c r="J217" s="206">
        <f>BK217</f>
        <v>0</v>
      </c>
      <c r="K217" s="192"/>
      <c r="L217" s="197"/>
      <c r="M217" s="198"/>
      <c r="N217" s="199"/>
      <c r="O217" s="199"/>
      <c r="P217" s="200">
        <f>SUM(P218:P221)</f>
        <v>0</v>
      </c>
      <c r="Q217" s="199"/>
      <c r="R217" s="200">
        <f>SUM(R218:R221)</f>
        <v>0</v>
      </c>
      <c r="S217" s="199"/>
      <c r="T217" s="201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2" t="s">
        <v>232</v>
      </c>
      <c r="AT217" s="203" t="s">
        <v>71</v>
      </c>
      <c r="AU217" s="203" t="s">
        <v>80</v>
      </c>
      <c r="AY217" s="202" t="s">
        <v>168</v>
      </c>
      <c r="BK217" s="204">
        <f>SUM(BK218:BK221)</f>
        <v>0</v>
      </c>
    </row>
    <row r="218" s="2" customFormat="1" ht="24.15" customHeight="1">
      <c r="A218" s="40"/>
      <c r="B218" s="41"/>
      <c r="C218" s="207" t="s">
        <v>387</v>
      </c>
      <c r="D218" s="207" t="s">
        <v>171</v>
      </c>
      <c r="E218" s="208" t="s">
        <v>388</v>
      </c>
      <c r="F218" s="209" t="s">
        <v>389</v>
      </c>
      <c r="G218" s="210" t="s">
        <v>390</v>
      </c>
      <c r="H218" s="211">
        <v>1</v>
      </c>
      <c r="I218" s="212"/>
      <c r="J218" s="213">
        <f>ROUND(I218*H218,2)</f>
        <v>0</v>
      </c>
      <c r="K218" s="209" t="s">
        <v>175</v>
      </c>
      <c r="L218" s="46"/>
      <c r="M218" s="214" t="s">
        <v>19</v>
      </c>
      <c r="N218" s="215" t="s">
        <v>43</v>
      </c>
      <c r="O218" s="86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8" t="s">
        <v>391</v>
      </c>
      <c r="AT218" s="218" t="s">
        <v>171</v>
      </c>
      <c r="AU218" s="218" t="s">
        <v>82</v>
      </c>
      <c r="AY218" s="19" t="s">
        <v>168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9" t="s">
        <v>80</v>
      </c>
      <c r="BK218" s="219">
        <f>ROUND(I218*H218,2)</f>
        <v>0</v>
      </c>
      <c r="BL218" s="19" t="s">
        <v>391</v>
      </c>
      <c r="BM218" s="218" t="s">
        <v>392</v>
      </c>
    </row>
    <row r="219" s="2" customFormat="1">
      <c r="A219" s="40"/>
      <c r="B219" s="41"/>
      <c r="C219" s="42"/>
      <c r="D219" s="220" t="s">
        <v>178</v>
      </c>
      <c r="E219" s="42"/>
      <c r="F219" s="221" t="s">
        <v>393</v>
      </c>
      <c r="G219" s="42"/>
      <c r="H219" s="42"/>
      <c r="I219" s="222"/>
      <c r="J219" s="42"/>
      <c r="K219" s="42"/>
      <c r="L219" s="46"/>
      <c r="M219" s="223"/>
      <c r="N219" s="22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178</v>
      </c>
      <c r="AU219" s="19" t="s">
        <v>82</v>
      </c>
    </row>
    <row r="220" s="2" customFormat="1" ht="16.5" customHeight="1">
      <c r="A220" s="40"/>
      <c r="B220" s="41"/>
      <c r="C220" s="207" t="s">
        <v>394</v>
      </c>
      <c r="D220" s="207" t="s">
        <v>171</v>
      </c>
      <c r="E220" s="208" t="s">
        <v>395</v>
      </c>
      <c r="F220" s="209" t="s">
        <v>396</v>
      </c>
      <c r="G220" s="210" t="s">
        <v>390</v>
      </c>
      <c r="H220" s="211">
        <v>1</v>
      </c>
      <c r="I220" s="212"/>
      <c r="J220" s="213">
        <f>ROUND(I220*H220,2)</f>
        <v>0</v>
      </c>
      <c r="K220" s="209" t="s">
        <v>175</v>
      </c>
      <c r="L220" s="46"/>
      <c r="M220" s="214" t="s">
        <v>19</v>
      </c>
      <c r="N220" s="215" t="s">
        <v>43</v>
      </c>
      <c r="O220" s="86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8" t="s">
        <v>391</v>
      </c>
      <c r="AT220" s="218" t="s">
        <v>171</v>
      </c>
      <c r="AU220" s="218" t="s">
        <v>82</v>
      </c>
      <c r="AY220" s="19" t="s">
        <v>168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9" t="s">
        <v>80</v>
      </c>
      <c r="BK220" s="219">
        <f>ROUND(I220*H220,2)</f>
        <v>0</v>
      </c>
      <c r="BL220" s="19" t="s">
        <v>391</v>
      </c>
      <c r="BM220" s="218" t="s">
        <v>397</v>
      </c>
    </row>
    <row r="221" s="2" customFormat="1">
      <c r="A221" s="40"/>
      <c r="B221" s="41"/>
      <c r="C221" s="42"/>
      <c r="D221" s="220" t="s">
        <v>178</v>
      </c>
      <c r="E221" s="42"/>
      <c r="F221" s="221" t="s">
        <v>398</v>
      </c>
      <c r="G221" s="42"/>
      <c r="H221" s="42"/>
      <c r="I221" s="222"/>
      <c r="J221" s="42"/>
      <c r="K221" s="42"/>
      <c r="L221" s="46"/>
      <c r="M221" s="268"/>
      <c r="N221" s="269"/>
      <c r="O221" s="270"/>
      <c r="P221" s="270"/>
      <c r="Q221" s="270"/>
      <c r="R221" s="270"/>
      <c r="S221" s="270"/>
      <c r="T221" s="271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178</v>
      </c>
      <c r="AU221" s="19" t="s">
        <v>82</v>
      </c>
    </row>
    <row r="222" s="2" customFormat="1" ht="6.96" customHeight="1">
      <c r="A222" s="40"/>
      <c r="B222" s="61"/>
      <c r="C222" s="62"/>
      <c r="D222" s="62"/>
      <c r="E222" s="62"/>
      <c r="F222" s="62"/>
      <c r="G222" s="62"/>
      <c r="H222" s="62"/>
      <c r="I222" s="62"/>
      <c r="J222" s="62"/>
      <c r="K222" s="62"/>
      <c r="L222" s="46"/>
      <c r="M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</row>
  </sheetData>
  <sheetProtection sheet="1" autoFilter="0" formatColumns="0" formatRows="0" objects="1" scenarios="1" spinCount="100000" saltValue="a7AJX3kY38hzn7gOhP451lIrhPQjFgF6c6aoqkVvFWydKEOMFuYjM5jb/aH1pZ4OHErth702Ao+VRZ937hrXDQ==" hashValue="zCs5BmI3Ow81thhXRsl5/fcgEwBW1t2MWCECnBRdfmtl6Q1+xMNnV8dTwQvTaRM7bxnEdmdVis+tca+4ON4H+w==" algorithmName="SHA-512" password="CC35"/>
  <autoFilter ref="C86:K22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32154204"/>
    <hyperlink ref="F94" r:id="rId2" display="https://podminky.urs.cz/item/CS_URS_2024_01/162351103"/>
    <hyperlink ref="F101" r:id="rId3" display="https://podminky.urs.cz/item/CS_URS_2024_01/167151111"/>
    <hyperlink ref="F108" r:id="rId4" display="https://podminky.urs.cz/item/CS_URS_2024_01/162551108"/>
    <hyperlink ref="F115" r:id="rId5" display="https://podminky.urs.cz/item/CS_URS_2024_01/171201221"/>
    <hyperlink ref="F121" r:id="rId6" display="https://podminky.urs.cz/item/CS_URS_2024_01/171251201"/>
    <hyperlink ref="F127" r:id="rId7" display="https://podminky.urs.cz/item/CS_URS_2024_01/174151101"/>
    <hyperlink ref="F140" r:id="rId8" display="https://podminky.urs.cz/item/CS_URS_2024_01/175111101"/>
    <hyperlink ref="F149" r:id="rId9" display="https://podminky.urs.cz/item/CS_URS_2024_01/451572111"/>
    <hyperlink ref="F159" r:id="rId10" display="https://podminky.urs.cz/item/CS_URS_2024_01/871313121"/>
    <hyperlink ref="F163" r:id="rId11" display="https://podminky.urs.cz/item/CS_URS_2024_01/871353121"/>
    <hyperlink ref="F167" r:id="rId12" display="https://podminky.urs.cz/item/CS_URS_2024_01/892312121"/>
    <hyperlink ref="F169" r:id="rId13" display="https://podminky.urs.cz/item/CS_URS_2024_01/892352121"/>
    <hyperlink ref="F171" r:id="rId14" display="https://podminky.urs.cz/item/CS_URS_2024_01/894221316"/>
    <hyperlink ref="F178" r:id="rId15" display="https://podminky.urs.cz/item/CS_URS_2024_01/894410203"/>
    <hyperlink ref="F181" r:id="rId16" display="https://podminky.urs.cz/item/CS_URS_2024_01/894410232"/>
    <hyperlink ref="F185" r:id="rId17" display="https://podminky.urs.cz/item/CS_URS_2024_01/899102113"/>
    <hyperlink ref="F188" r:id="rId18" display="https://podminky.urs.cz/item/CS_URS_2024_01/894812202"/>
    <hyperlink ref="F192" r:id="rId19" display="https://podminky.urs.cz/item/CS_URS_2024_01/894812203"/>
    <hyperlink ref="F196" r:id="rId20" display="https://podminky.urs.cz/item/CS_URS_2024_01/894812231"/>
    <hyperlink ref="F200" r:id="rId21" display="https://podminky.urs.cz/item/CS_URS_2024_01/894812262"/>
    <hyperlink ref="F205" r:id="rId22" display="https://podminky.urs.cz/item/CS_URS_2024_01/935113111"/>
    <hyperlink ref="F209" r:id="rId23" display="https://podminky.urs.cz/item/CS_URS_2024_01/935923216"/>
    <hyperlink ref="F213" r:id="rId24" display="https://podminky.urs.cz/item/CS_URS_2024_01/998276101"/>
    <hyperlink ref="F215" r:id="rId25" display="https://podminky.urs.cz/item/CS_URS_2024_01/998276124"/>
    <hyperlink ref="F219" r:id="rId26" display="https://podminky.urs.cz/item/CS_URS_2024_01/012103000"/>
    <hyperlink ref="F221" r:id="rId27" display="https://podminky.urs.cz/item/CS_URS_2024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  <c r="AZ2" s="130" t="s">
        <v>399</v>
      </c>
      <c r="BA2" s="130" t="s">
        <v>400</v>
      </c>
      <c r="BB2" s="130" t="s">
        <v>94</v>
      </c>
      <c r="BC2" s="130" t="s">
        <v>401</v>
      </c>
      <c r="BD2" s="130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402</v>
      </c>
      <c r="BA3" s="130" t="s">
        <v>403</v>
      </c>
      <c r="BB3" s="130" t="s">
        <v>112</v>
      </c>
      <c r="BC3" s="130" t="s">
        <v>404</v>
      </c>
      <c r="BD3" s="130" t="s">
        <v>96</v>
      </c>
    </row>
    <row r="4" s="1" customFormat="1" ht="24.96" customHeight="1">
      <c r="B4" s="22"/>
      <c r="D4" s="133" t="s">
        <v>100</v>
      </c>
      <c r="L4" s="22"/>
      <c r="M4" s="134" t="s">
        <v>10</v>
      </c>
      <c r="AT4" s="19" t="s">
        <v>4</v>
      </c>
      <c r="AZ4" s="130" t="s">
        <v>405</v>
      </c>
      <c r="BA4" s="130" t="s">
        <v>406</v>
      </c>
      <c r="BB4" s="130" t="s">
        <v>112</v>
      </c>
      <c r="BC4" s="130" t="s">
        <v>407</v>
      </c>
      <c r="BD4" s="130" t="s">
        <v>96</v>
      </c>
    </row>
    <row r="5" s="1" customFormat="1" ht="6.96" customHeight="1">
      <c r="B5" s="22"/>
      <c r="L5" s="22"/>
      <c r="AZ5" s="130" t="s">
        <v>138</v>
      </c>
      <c r="BA5" s="130" t="s">
        <v>139</v>
      </c>
      <c r="BB5" s="130" t="s">
        <v>112</v>
      </c>
      <c r="BC5" s="130" t="s">
        <v>408</v>
      </c>
      <c r="BD5" s="130" t="s">
        <v>96</v>
      </c>
    </row>
    <row r="6" s="1" customFormat="1" ht="12" customHeight="1">
      <c r="B6" s="22"/>
      <c r="D6" s="135" t="s">
        <v>16</v>
      </c>
      <c r="L6" s="22"/>
    </row>
    <row r="7" s="1" customFormat="1" ht="26.25" customHeight="1">
      <c r="B7" s="22"/>
      <c r="E7" s="136" t="str">
        <f>'Rekapitulace stavby'!K6</f>
        <v>Rekonstrukce čtyř antukových kurtů včetně zázemí, parc. č. 2193/1, 2192, Žďár nad Sázavou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409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10. 4. 2024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35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36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38</v>
      </c>
      <c r="E30" s="40"/>
      <c r="F30" s="40"/>
      <c r="G30" s="40"/>
      <c r="H30" s="40"/>
      <c r="I30" s="40"/>
      <c r="J30" s="147">
        <f>ROUND(J86,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40</v>
      </c>
      <c r="G32" s="40"/>
      <c r="H32" s="40"/>
      <c r="I32" s="148" t="s">
        <v>39</v>
      </c>
      <c r="J32" s="148" t="s">
        <v>41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42</v>
      </c>
      <c r="E33" s="135" t="s">
        <v>43</v>
      </c>
      <c r="F33" s="150">
        <f>ROUND((SUM(BE86:BE185)),  2)</f>
        <v>0</v>
      </c>
      <c r="G33" s="40"/>
      <c r="H33" s="40"/>
      <c r="I33" s="151">
        <v>0.20999999999999999</v>
      </c>
      <c r="J33" s="150">
        <f>ROUND(((SUM(BE86:BE185))*I33),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44</v>
      </c>
      <c r="F34" s="150">
        <f>ROUND((SUM(BF86:BF185)),  2)</f>
        <v>0</v>
      </c>
      <c r="G34" s="40"/>
      <c r="H34" s="40"/>
      <c r="I34" s="151">
        <v>0.12</v>
      </c>
      <c r="J34" s="150">
        <f>ROUND(((SUM(BF86:BF185))*I34),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45</v>
      </c>
      <c r="F35" s="150">
        <f>ROUND((SUM(BG86:BG185)),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46</v>
      </c>
      <c r="F36" s="150">
        <f>ROUND((SUM(BH86:BH185)),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47</v>
      </c>
      <c r="F37" s="150">
        <f>ROUND((SUM(BI86:BI185)),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141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Rekonstrukce čtyř antukových kurtů včetně zázemí, parc. č. 2193/1, 2192, Žďár nad Sázavou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Přípojka splaškové kanalizace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Žďár nad Sázavou</v>
      </c>
      <c r="G52" s="42"/>
      <c r="H52" s="42"/>
      <c r="I52" s="34" t="s">
        <v>23</v>
      </c>
      <c r="J52" s="74" t="str">
        <f>IF(J12="","",J12)</f>
        <v>10. 4. 2024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>Ing. Lukáš Nekvinda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David Kolouch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142</v>
      </c>
      <c r="D57" s="165"/>
      <c r="E57" s="165"/>
      <c r="F57" s="165"/>
      <c r="G57" s="165"/>
      <c r="H57" s="165"/>
      <c r="I57" s="165"/>
      <c r="J57" s="166" t="s">
        <v>143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70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144</v>
      </c>
    </row>
    <row r="60" s="9" customFormat="1" ht="24.96" customHeight="1">
      <c r="A60" s="9"/>
      <c r="B60" s="168"/>
      <c r="C60" s="169"/>
      <c r="D60" s="170" t="s">
        <v>145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146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147</v>
      </c>
      <c r="E62" s="177"/>
      <c r="F62" s="177"/>
      <c r="G62" s="177"/>
      <c r="H62" s="177"/>
      <c r="I62" s="177"/>
      <c r="J62" s="178">
        <f>J142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148</v>
      </c>
      <c r="E63" s="177"/>
      <c r="F63" s="177"/>
      <c r="G63" s="177"/>
      <c r="H63" s="177"/>
      <c r="I63" s="177"/>
      <c r="J63" s="178">
        <f>J146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150</v>
      </c>
      <c r="E64" s="177"/>
      <c r="F64" s="177"/>
      <c r="G64" s="177"/>
      <c r="H64" s="177"/>
      <c r="I64" s="177"/>
      <c r="J64" s="178">
        <f>J175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151</v>
      </c>
      <c r="E65" s="171"/>
      <c r="F65" s="171"/>
      <c r="G65" s="171"/>
      <c r="H65" s="171"/>
      <c r="I65" s="171"/>
      <c r="J65" s="172">
        <f>J180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152</v>
      </c>
      <c r="E66" s="177"/>
      <c r="F66" s="177"/>
      <c r="G66" s="177"/>
      <c r="H66" s="177"/>
      <c r="I66" s="177"/>
      <c r="J66" s="178">
        <f>J181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153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6.25" customHeight="1">
      <c r="A76" s="40"/>
      <c r="B76" s="41"/>
      <c r="C76" s="42"/>
      <c r="D76" s="42"/>
      <c r="E76" s="163" t="str">
        <f>E7</f>
        <v>Rekonstrukce čtyř antukových kurtů včetně zázemí, parc. č. 2193/1, 2192, Žďár nad Sázavou</v>
      </c>
      <c r="F76" s="34"/>
      <c r="G76" s="34"/>
      <c r="H76" s="34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114</v>
      </c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02 - Přípojka splaškové kanalizace</v>
      </c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Žďár nad Sázavou</v>
      </c>
      <c r="G80" s="42"/>
      <c r="H80" s="42"/>
      <c r="I80" s="34" t="s">
        <v>23</v>
      </c>
      <c r="J80" s="74" t="str">
        <f>IF(J12="","",J12)</f>
        <v>10. 4. 2024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Žďár nad Sázavou</v>
      </c>
      <c r="G82" s="42"/>
      <c r="H82" s="42"/>
      <c r="I82" s="34" t="s">
        <v>31</v>
      </c>
      <c r="J82" s="38" t="str">
        <f>E21</f>
        <v>Ing. Lukáš Nekvinda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Ing. David Kolouch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0"/>
      <c r="B85" s="181"/>
      <c r="C85" s="182" t="s">
        <v>154</v>
      </c>
      <c r="D85" s="183" t="s">
        <v>57</v>
      </c>
      <c r="E85" s="183" t="s">
        <v>53</v>
      </c>
      <c r="F85" s="183" t="s">
        <v>54</v>
      </c>
      <c r="G85" s="183" t="s">
        <v>155</v>
      </c>
      <c r="H85" s="183" t="s">
        <v>156</v>
      </c>
      <c r="I85" s="183" t="s">
        <v>157</v>
      </c>
      <c r="J85" s="183" t="s">
        <v>143</v>
      </c>
      <c r="K85" s="184" t="s">
        <v>158</v>
      </c>
      <c r="L85" s="185"/>
      <c r="M85" s="94" t="s">
        <v>19</v>
      </c>
      <c r="N85" s="95" t="s">
        <v>42</v>
      </c>
      <c r="O85" s="95" t="s">
        <v>159</v>
      </c>
      <c r="P85" s="95" t="s">
        <v>160</v>
      </c>
      <c r="Q85" s="95" t="s">
        <v>161</v>
      </c>
      <c r="R85" s="95" t="s">
        <v>162</v>
      </c>
      <c r="S85" s="95" t="s">
        <v>163</v>
      </c>
      <c r="T85" s="96" t="s">
        <v>164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0"/>
      <c r="B86" s="41"/>
      <c r="C86" s="101" t="s">
        <v>165</v>
      </c>
      <c r="D86" s="42"/>
      <c r="E86" s="42"/>
      <c r="F86" s="42"/>
      <c r="G86" s="42"/>
      <c r="H86" s="42"/>
      <c r="I86" s="42"/>
      <c r="J86" s="186">
        <f>BK86</f>
        <v>0</v>
      </c>
      <c r="K86" s="42"/>
      <c r="L86" s="46"/>
      <c r="M86" s="97"/>
      <c r="N86" s="187"/>
      <c r="O86" s="98"/>
      <c r="P86" s="188">
        <f>P87+P180</f>
        <v>0</v>
      </c>
      <c r="Q86" s="98"/>
      <c r="R86" s="188">
        <f>R87+R180</f>
        <v>44.863046950000005</v>
      </c>
      <c r="S86" s="98"/>
      <c r="T86" s="189">
        <f>T87+T180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144</v>
      </c>
      <c r="BK86" s="190">
        <f>BK87+BK180</f>
        <v>0</v>
      </c>
    </row>
    <row r="87" s="12" customFormat="1" ht="25.92" customHeight="1">
      <c r="A87" s="12"/>
      <c r="B87" s="191"/>
      <c r="C87" s="192"/>
      <c r="D87" s="193" t="s">
        <v>71</v>
      </c>
      <c r="E87" s="194" t="s">
        <v>166</v>
      </c>
      <c r="F87" s="194" t="s">
        <v>167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P88+P142+P146+P175</f>
        <v>0</v>
      </c>
      <c r="Q87" s="199"/>
      <c r="R87" s="200">
        <f>R88+R142+R146+R175</f>
        <v>44.863046950000005</v>
      </c>
      <c r="S87" s="199"/>
      <c r="T87" s="201">
        <f>T88+T142+T146+T175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72</v>
      </c>
      <c r="AY87" s="202" t="s">
        <v>168</v>
      </c>
      <c r="BK87" s="204">
        <f>BK88+BK142+BK146+BK175</f>
        <v>0</v>
      </c>
    </row>
    <row r="88" s="12" customFormat="1" ht="22.8" customHeight="1">
      <c r="A88" s="12"/>
      <c r="B88" s="191"/>
      <c r="C88" s="192"/>
      <c r="D88" s="193" t="s">
        <v>71</v>
      </c>
      <c r="E88" s="205" t="s">
        <v>80</v>
      </c>
      <c r="F88" s="205" t="s">
        <v>169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SUM(P89:P141)</f>
        <v>0</v>
      </c>
      <c r="Q88" s="199"/>
      <c r="R88" s="200">
        <f>SUM(R89:R141)</f>
        <v>43.920000000000002</v>
      </c>
      <c r="S88" s="199"/>
      <c r="T88" s="201">
        <f>SUM(T89:T141)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71</v>
      </c>
      <c r="AU88" s="203" t="s">
        <v>80</v>
      </c>
      <c r="AY88" s="202" t="s">
        <v>168</v>
      </c>
      <c r="BK88" s="204">
        <f>SUM(BK89:BK141)</f>
        <v>0</v>
      </c>
    </row>
    <row r="89" s="2" customFormat="1" ht="55.5" customHeight="1">
      <c r="A89" s="40"/>
      <c r="B89" s="41"/>
      <c r="C89" s="207" t="s">
        <v>339</v>
      </c>
      <c r="D89" s="207" t="s">
        <v>171</v>
      </c>
      <c r="E89" s="208" t="s">
        <v>172</v>
      </c>
      <c r="F89" s="209" t="s">
        <v>173</v>
      </c>
      <c r="G89" s="210" t="s">
        <v>174</v>
      </c>
      <c r="H89" s="211">
        <v>116.52</v>
      </c>
      <c r="I89" s="212"/>
      <c r="J89" s="213">
        <f>ROUND(I89*H89,2)</f>
        <v>0</v>
      </c>
      <c r="K89" s="209" t="s">
        <v>175</v>
      </c>
      <c r="L89" s="46"/>
      <c r="M89" s="214" t="s">
        <v>19</v>
      </c>
      <c r="N89" s="215" t="s">
        <v>43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176</v>
      </c>
      <c r="AT89" s="218" t="s">
        <v>171</v>
      </c>
      <c r="AU89" s="218" t="s">
        <v>82</v>
      </c>
      <c r="AY89" s="19" t="s">
        <v>168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80</v>
      </c>
      <c r="BK89" s="219">
        <f>ROUND(I89*H89,2)</f>
        <v>0</v>
      </c>
      <c r="BL89" s="19" t="s">
        <v>176</v>
      </c>
      <c r="BM89" s="218" t="s">
        <v>410</v>
      </c>
    </row>
    <row r="90" s="2" customFormat="1">
      <c r="A90" s="40"/>
      <c r="B90" s="41"/>
      <c r="C90" s="42"/>
      <c r="D90" s="220" t="s">
        <v>178</v>
      </c>
      <c r="E90" s="42"/>
      <c r="F90" s="221" t="s">
        <v>179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178</v>
      </c>
      <c r="AU90" s="19" t="s">
        <v>82</v>
      </c>
    </row>
    <row r="91" s="14" customFormat="1">
      <c r="A91" s="14"/>
      <c r="B91" s="237"/>
      <c r="C91" s="238"/>
      <c r="D91" s="227" t="s">
        <v>180</v>
      </c>
      <c r="E91" s="239" t="s">
        <v>19</v>
      </c>
      <c r="F91" s="240" t="s">
        <v>411</v>
      </c>
      <c r="G91" s="238"/>
      <c r="H91" s="239" t="s">
        <v>19</v>
      </c>
      <c r="I91" s="241"/>
      <c r="J91" s="238"/>
      <c r="K91" s="238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180</v>
      </c>
      <c r="AU91" s="246" t="s">
        <v>82</v>
      </c>
      <c r="AV91" s="14" t="s">
        <v>80</v>
      </c>
      <c r="AW91" s="14" t="s">
        <v>33</v>
      </c>
      <c r="AX91" s="14" t="s">
        <v>72</v>
      </c>
      <c r="AY91" s="246" t="s">
        <v>168</v>
      </c>
    </row>
    <row r="92" s="13" customFormat="1">
      <c r="A92" s="13"/>
      <c r="B92" s="225"/>
      <c r="C92" s="226"/>
      <c r="D92" s="227" t="s">
        <v>180</v>
      </c>
      <c r="E92" s="228" t="s">
        <v>19</v>
      </c>
      <c r="F92" s="229" t="s">
        <v>412</v>
      </c>
      <c r="G92" s="226"/>
      <c r="H92" s="230">
        <v>116.52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180</v>
      </c>
      <c r="AU92" s="236" t="s">
        <v>82</v>
      </c>
      <c r="AV92" s="13" t="s">
        <v>82</v>
      </c>
      <c r="AW92" s="13" t="s">
        <v>33</v>
      </c>
      <c r="AX92" s="13" t="s">
        <v>80</v>
      </c>
      <c r="AY92" s="236" t="s">
        <v>168</v>
      </c>
    </row>
    <row r="93" s="2" customFormat="1" ht="62.7" customHeight="1">
      <c r="A93" s="40"/>
      <c r="B93" s="41"/>
      <c r="C93" s="207" t="s">
        <v>82</v>
      </c>
      <c r="D93" s="207" t="s">
        <v>171</v>
      </c>
      <c r="E93" s="208" t="s">
        <v>413</v>
      </c>
      <c r="F93" s="209" t="s">
        <v>414</v>
      </c>
      <c r="G93" s="210" t="s">
        <v>174</v>
      </c>
      <c r="H93" s="211">
        <v>36.600000000000001</v>
      </c>
      <c r="I93" s="212"/>
      <c r="J93" s="213">
        <f>ROUND(I93*H93,2)</f>
        <v>0</v>
      </c>
      <c r="K93" s="209" t="s">
        <v>175</v>
      </c>
      <c r="L93" s="46"/>
      <c r="M93" s="214" t="s">
        <v>19</v>
      </c>
      <c r="N93" s="215" t="s">
        <v>43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176</v>
      </c>
      <c r="AT93" s="218" t="s">
        <v>171</v>
      </c>
      <c r="AU93" s="218" t="s">
        <v>82</v>
      </c>
      <c r="AY93" s="19" t="s">
        <v>168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80</v>
      </c>
      <c r="BK93" s="219">
        <f>ROUND(I93*H93,2)</f>
        <v>0</v>
      </c>
      <c r="BL93" s="19" t="s">
        <v>176</v>
      </c>
      <c r="BM93" s="218" t="s">
        <v>415</v>
      </c>
    </row>
    <row r="94" s="2" customFormat="1">
      <c r="A94" s="40"/>
      <c r="B94" s="41"/>
      <c r="C94" s="42"/>
      <c r="D94" s="220" t="s">
        <v>178</v>
      </c>
      <c r="E94" s="42"/>
      <c r="F94" s="221" t="s">
        <v>416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178</v>
      </c>
      <c r="AU94" s="19" t="s">
        <v>82</v>
      </c>
    </row>
    <row r="95" s="14" customFormat="1">
      <c r="A95" s="14"/>
      <c r="B95" s="237"/>
      <c r="C95" s="238"/>
      <c r="D95" s="227" t="s">
        <v>180</v>
      </c>
      <c r="E95" s="239" t="s">
        <v>19</v>
      </c>
      <c r="F95" s="240" t="s">
        <v>411</v>
      </c>
      <c r="G95" s="238"/>
      <c r="H95" s="239" t="s">
        <v>19</v>
      </c>
      <c r="I95" s="241"/>
      <c r="J95" s="238"/>
      <c r="K95" s="238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180</v>
      </c>
      <c r="AU95" s="246" t="s">
        <v>82</v>
      </c>
      <c r="AV95" s="14" t="s">
        <v>80</v>
      </c>
      <c r="AW95" s="14" t="s">
        <v>33</v>
      </c>
      <c r="AX95" s="14" t="s">
        <v>72</v>
      </c>
      <c r="AY95" s="246" t="s">
        <v>168</v>
      </c>
    </row>
    <row r="96" s="13" customFormat="1">
      <c r="A96" s="13"/>
      <c r="B96" s="225"/>
      <c r="C96" s="226"/>
      <c r="D96" s="227" t="s">
        <v>180</v>
      </c>
      <c r="E96" s="228" t="s">
        <v>19</v>
      </c>
      <c r="F96" s="229" t="s">
        <v>412</v>
      </c>
      <c r="G96" s="226"/>
      <c r="H96" s="230">
        <v>116.52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180</v>
      </c>
      <c r="AU96" s="236" t="s">
        <v>82</v>
      </c>
      <c r="AV96" s="13" t="s">
        <v>82</v>
      </c>
      <c r="AW96" s="13" t="s">
        <v>33</v>
      </c>
      <c r="AX96" s="13" t="s">
        <v>72</v>
      </c>
      <c r="AY96" s="236" t="s">
        <v>168</v>
      </c>
    </row>
    <row r="97" s="14" customFormat="1">
      <c r="A97" s="14"/>
      <c r="B97" s="237"/>
      <c r="C97" s="238"/>
      <c r="D97" s="227" t="s">
        <v>180</v>
      </c>
      <c r="E97" s="239" t="s">
        <v>19</v>
      </c>
      <c r="F97" s="240" t="s">
        <v>188</v>
      </c>
      <c r="G97" s="238"/>
      <c r="H97" s="239" t="s">
        <v>19</v>
      </c>
      <c r="I97" s="241"/>
      <c r="J97" s="238"/>
      <c r="K97" s="238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180</v>
      </c>
      <c r="AU97" s="246" t="s">
        <v>82</v>
      </c>
      <c r="AV97" s="14" t="s">
        <v>80</v>
      </c>
      <c r="AW97" s="14" t="s">
        <v>33</v>
      </c>
      <c r="AX97" s="14" t="s">
        <v>72</v>
      </c>
      <c r="AY97" s="246" t="s">
        <v>168</v>
      </c>
    </row>
    <row r="98" s="13" customFormat="1">
      <c r="A98" s="13"/>
      <c r="B98" s="225"/>
      <c r="C98" s="226"/>
      <c r="D98" s="227" t="s">
        <v>180</v>
      </c>
      <c r="E98" s="228" t="s">
        <v>19</v>
      </c>
      <c r="F98" s="229" t="s">
        <v>417</v>
      </c>
      <c r="G98" s="226"/>
      <c r="H98" s="230">
        <v>-79.920000000000002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180</v>
      </c>
      <c r="AU98" s="236" t="s">
        <v>82</v>
      </c>
      <c r="AV98" s="13" t="s">
        <v>82</v>
      </c>
      <c r="AW98" s="13" t="s">
        <v>33</v>
      </c>
      <c r="AX98" s="13" t="s">
        <v>72</v>
      </c>
      <c r="AY98" s="236" t="s">
        <v>168</v>
      </c>
    </row>
    <row r="99" s="15" customFormat="1">
      <c r="A99" s="15"/>
      <c r="B99" s="247"/>
      <c r="C99" s="248"/>
      <c r="D99" s="227" t="s">
        <v>180</v>
      </c>
      <c r="E99" s="249" t="s">
        <v>19</v>
      </c>
      <c r="F99" s="250" t="s">
        <v>190</v>
      </c>
      <c r="G99" s="248"/>
      <c r="H99" s="251">
        <v>36.600000000000001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180</v>
      </c>
      <c r="AU99" s="257" t="s">
        <v>82</v>
      </c>
      <c r="AV99" s="15" t="s">
        <v>176</v>
      </c>
      <c r="AW99" s="15" t="s">
        <v>33</v>
      </c>
      <c r="AX99" s="15" t="s">
        <v>80</v>
      </c>
      <c r="AY99" s="257" t="s">
        <v>168</v>
      </c>
    </row>
    <row r="100" s="2" customFormat="1" ht="62.7" customHeight="1">
      <c r="A100" s="40"/>
      <c r="B100" s="41"/>
      <c r="C100" s="207" t="s">
        <v>318</v>
      </c>
      <c r="D100" s="207" t="s">
        <v>171</v>
      </c>
      <c r="E100" s="208" t="s">
        <v>200</v>
      </c>
      <c r="F100" s="209" t="s">
        <v>201</v>
      </c>
      <c r="G100" s="210" t="s">
        <v>174</v>
      </c>
      <c r="H100" s="211">
        <v>42.090000000000003</v>
      </c>
      <c r="I100" s="212"/>
      <c r="J100" s="213">
        <f>ROUND(I100*H100,2)</f>
        <v>0</v>
      </c>
      <c r="K100" s="209" t="s">
        <v>175</v>
      </c>
      <c r="L100" s="46"/>
      <c r="M100" s="214" t="s">
        <v>19</v>
      </c>
      <c r="N100" s="215" t="s">
        <v>43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176</v>
      </c>
      <c r="AT100" s="218" t="s">
        <v>171</v>
      </c>
      <c r="AU100" s="218" t="s">
        <v>82</v>
      </c>
      <c r="AY100" s="19" t="s">
        <v>168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80</v>
      </c>
      <c r="BK100" s="219">
        <f>ROUND(I100*H100,2)</f>
        <v>0</v>
      </c>
      <c r="BL100" s="19" t="s">
        <v>176</v>
      </c>
      <c r="BM100" s="218" t="s">
        <v>418</v>
      </c>
    </row>
    <row r="101" s="2" customFormat="1">
      <c r="A101" s="40"/>
      <c r="B101" s="41"/>
      <c r="C101" s="42"/>
      <c r="D101" s="220" t="s">
        <v>178</v>
      </c>
      <c r="E101" s="42"/>
      <c r="F101" s="221" t="s">
        <v>203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178</v>
      </c>
      <c r="AU101" s="19" t="s">
        <v>82</v>
      </c>
    </row>
    <row r="102" s="14" customFormat="1">
      <c r="A102" s="14"/>
      <c r="B102" s="237"/>
      <c r="C102" s="238"/>
      <c r="D102" s="227" t="s">
        <v>180</v>
      </c>
      <c r="E102" s="239" t="s">
        <v>19</v>
      </c>
      <c r="F102" s="240" t="s">
        <v>187</v>
      </c>
      <c r="G102" s="238"/>
      <c r="H102" s="239" t="s">
        <v>19</v>
      </c>
      <c r="I102" s="241"/>
      <c r="J102" s="238"/>
      <c r="K102" s="238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180</v>
      </c>
      <c r="AU102" s="246" t="s">
        <v>82</v>
      </c>
      <c r="AV102" s="14" t="s">
        <v>80</v>
      </c>
      <c r="AW102" s="14" t="s">
        <v>33</v>
      </c>
      <c r="AX102" s="14" t="s">
        <v>72</v>
      </c>
      <c r="AY102" s="246" t="s">
        <v>168</v>
      </c>
    </row>
    <row r="103" s="13" customFormat="1">
      <c r="A103" s="13"/>
      <c r="B103" s="225"/>
      <c r="C103" s="226"/>
      <c r="D103" s="227" t="s">
        <v>180</v>
      </c>
      <c r="E103" s="228" t="s">
        <v>19</v>
      </c>
      <c r="F103" s="229" t="s">
        <v>412</v>
      </c>
      <c r="G103" s="226"/>
      <c r="H103" s="230">
        <v>116.52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180</v>
      </c>
      <c r="AU103" s="236" t="s">
        <v>82</v>
      </c>
      <c r="AV103" s="13" t="s">
        <v>82</v>
      </c>
      <c r="AW103" s="13" t="s">
        <v>33</v>
      </c>
      <c r="AX103" s="13" t="s">
        <v>72</v>
      </c>
      <c r="AY103" s="236" t="s">
        <v>168</v>
      </c>
    </row>
    <row r="104" s="14" customFormat="1">
      <c r="A104" s="14"/>
      <c r="B104" s="237"/>
      <c r="C104" s="238"/>
      <c r="D104" s="227" t="s">
        <v>180</v>
      </c>
      <c r="E104" s="239" t="s">
        <v>19</v>
      </c>
      <c r="F104" s="240" t="s">
        <v>188</v>
      </c>
      <c r="G104" s="238"/>
      <c r="H104" s="239" t="s">
        <v>19</v>
      </c>
      <c r="I104" s="241"/>
      <c r="J104" s="238"/>
      <c r="K104" s="238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180</v>
      </c>
      <c r="AU104" s="246" t="s">
        <v>82</v>
      </c>
      <c r="AV104" s="14" t="s">
        <v>80</v>
      </c>
      <c r="AW104" s="14" t="s">
        <v>33</v>
      </c>
      <c r="AX104" s="14" t="s">
        <v>72</v>
      </c>
      <c r="AY104" s="246" t="s">
        <v>168</v>
      </c>
    </row>
    <row r="105" s="13" customFormat="1">
      <c r="A105" s="13"/>
      <c r="B105" s="225"/>
      <c r="C105" s="226"/>
      <c r="D105" s="227" t="s">
        <v>180</v>
      </c>
      <c r="E105" s="228" t="s">
        <v>19</v>
      </c>
      <c r="F105" s="229" t="s">
        <v>419</v>
      </c>
      <c r="G105" s="226"/>
      <c r="H105" s="230">
        <v>-74.430000000000007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180</v>
      </c>
      <c r="AU105" s="236" t="s">
        <v>82</v>
      </c>
      <c r="AV105" s="13" t="s">
        <v>82</v>
      </c>
      <c r="AW105" s="13" t="s">
        <v>33</v>
      </c>
      <c r="AX105" s="13" t="s">
        <v>72</v>
      </c>
      <c r="AY105" s="236" t="s">
        <v>168</v>
      </c>
    </row>
    <row r="106" s="15" customFormat="1">
      <c r="A106" s="15"/>
      <c r="B106" s="247"/>
      <c r="C106" s="248"/>
      <c r="D106" s="227" t="s">
        <v>180</v>
      </c>
      <c r="E106" s="249" t="s">
        <v>19</v>
      </c>
      <c r="F106" s="250" t="s">
        <v>190</v>
      </c>
      <c r="G106" s="248"/>
      <c r="H106" s="251">
        <v>42.089999999999989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180</v>
      </c>
      <c r="AU106" s="257" t="s">
        <v>82</v>
      </c>
      <c r="AV106" s="15" t="s">
        <v>176</v>
      </c>
      <c r="AW106" s="15" t="s">
        <v>33</v>
      </c>
      <c r="AX106" s="15" t="s">
        <v>80</v>
      </c>
      <c r="AY106" s="257" t="s">
        <v>168</v>
      </c>
    </row>
    <row r="107" s="2" customFormat="1" ht="44.25" customHeight="1">
      <c r="A107" s="40"/>
      <c r="B107" s="41"/>
      <c r="C107" s="207" t="s">
        <v>323</v>
      </c>
      <c r="D107" s="207" t="s">
        <v>171</v>
      </c>
      <c r="E107" s="208" t="s">
        <v>192</v>
      </c>
      <c r="F107" s="209" t="s">
        <v>193</v>
      </c>
      <c r="G107" s="210" t="s">
        <v>174</v>
      </c>
      <c r="H107" s="211">
        <v>116.52</v>
      </c>
      <c r="I107" s="212"/>
      <c r="J107" s="213">
        <f>ROUND(I107*H107,2)</f>
        <v>0</v>
      </c>
      <c r="K107" s="209" t="s">
        <v>175</v>
      </c>
      <c r="L107" s="46"/>
      <c r="M107" s="214" t="s">
        <v>19</v>
      </c>
      <c r="N107" s="215" t="s">
        <v>43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176</v>
      </c>
      <c r="AT107" s="218" t="s">
        <v>171</v>
      </c>
      <c r="AU107" s="218" t="s">
        <v>82</v>
      </c>
      <c r="AY107" s="19" t="s">
        <v>168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80</v>
      </c>
      <c r="BK107" s="219">
        <f>ROUND(I107*H107,2)</f>
        <v>0</v>
      </c>
      <c r="BL107" s="19" t="s">
        <v>176</v>
      </c>
      <c r="BM107" s="218" t="s">
        <v>420</v>
      </c>
    </row>
    <row r="108" s="2" customFormat="1">
      <c r="A108" s="40"/>
      <c r="B108" s="41"/>
      <c r="C108" s="42"/>
      <c r="D108" s="220" t="s">
        <v>178</v>
      </c>
      <c r="E108" s="42"/>
      <c r="F108" s="221" t="s">
        <v>195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178</v>
      </c>
      <c r="AU108" s="19" t="s">
        <v>82</v>
      </c>
    </row>
    <row r="109" s="14" customFormat="1">
      <c r="A109" s="14"/>
      <c r="B109" s="237"/>
      <c r="C109" s="238"/>
      <c r="D109" s="227" t="s">
        <v>180</v>
      </c>
      <c r="E109" s="239" t="s">
        <v>19</v>
      </c>
      <c r="F109" s="240" t="s">
        <v>196</v>
      </c>
      <c r="G109" s="238"/>
      <c r="H109" s="239" t="s">
        <v>19</v>
      </c>
      <c r="I109" s="241"/>
      <c r="J109" s="238"/>
      <c r="K109" s="238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180</v>
      </c>
      <c r="AU109" s="246" t="s">
        <v>82</v>
      </c>
      <c r="AV109" s="14" t="s">
        <v>80</v>
      </c>
      <c r="AW109" s="14" t="s">
        <v>33</v>
      </c>
      <c r="AX109" s="14" t="s">
        <v>72</v>
      </c>
      <c r="AY109" s="246" t="s">
        <v>168</v>
      </c>
    </row>
    <row r="110" s="13" customFormat="1">
      <c r="A110" s="13"/>
      <c r="B110" s="225"/>
      <c r="C110" s="226"/>
      <c r="D110" s="227" t="s">
        <v>180</v>
      </c>
      <c r="E110" s="228" t="s">
        <v>19</v>
      </c>
      <c r="F110" s="229" t="s">
        <v>421</v>
      </c>
      <c r="G110" s="226"/>
      <c r="H110" s="230">
        <v>36.600000000000001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180</v>
      </c>
      <c r="AU110" s="236" t="s">
        <v>82</v>
      </c>
      <c r="AV110" s="13" t="s">
        <v>82</v>
      </c>
      <c r="AW110" s="13" t="s">
        <v>33</v>
      </c>
      <c r="AX110" s="13" t="s">
        <v>72</v>
      </c>
      <c r="AY110" s="236" t="s">
        <v>168</v>
      </c>
    </row>
    <row r="111" s="14" customFormat="1">
      <c r="A111" s="14"/>
      <c r="B111" s="237"/>
      <c r="C111" s="238"/>
      <c r="D111" s="227" t="s">
        <v>180</v>
      </c>
      <c r="E111" s="239" t="s">
        <v>19</v>
      </c>
      <c r="F111" s="240" t="s">
        <v>188</v>
      </c>
      <c r="G111" s="238"/>
      <c r="H111" s="239" t="s">
        <v>19</v>
      </c>
      <c r="I111" s="241"/>
      <c r="J111" s="238"/>
      <c r="K111" s="238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180</v>
      </c>
      <c r="AU111" s="246" t="s">
        <v>82</v>
      </c>
      <c r="AV111" s="14" t="s">
        <v>80</v>
      </c>
      <c r="AW111" s="14" t="s">
        <v>33</v>
      </c>
      <c r="AX111" s="14" t="s">
        <v>72</v>
      </c>
      <c r="AY111" s="246" t="s">
        <v>168</v>
      </c>
    </row>
    <row r="112" s="13" customFormat="1">
      <c r="A112" s="13"/>
      <c r="B112" s="225"/>
      <c r="C112" s="226"/>
      <c r="D112" s="227" t="s">
        <v>180</v>
      </c>
      <c r="E112" s="228" t="s">
        <v>19</v>
      </c>
      <c r="F112" s="229" t="s">
        <v>422</v>
      </c>
      <c r="G112" s="226"/>
      <c r="H112" s="230">
        <v>79.920000000000002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180</v>
      </c>
      <c r="AU112" s="236" t="s">
        <v>82</v>
      </c>
      <c r="AV112" s="13" t="s">
        <v>82</v>
      </c>
      <c r="AW112" s="13" t="s">
        <v>33</v>
      </c>
      <c r="AX112" s="13" t="s">
        <v>72</v>
      </c>
      <c r="AY112" s="236" t="s">
        <v>168</v>
      </c>
    </row>
    <row r="113" s="15" customFormat="1">
      <c r="A113" s="15"/>
      <c r="B113" s="247"/>
      <c r="C113" s="248"/>
      <c r="D113" s="227" t="s">
        <v>180</v>
      </c>
      <c r="E113" s="249" t="s">
        <v>19</v>
      </c>
      <c r="F113" s="250" t="s">
        <v>190</v>
      </c>
      <c r="G113" s="248"/>
      <c r="H113" s="251">
        <v>116.52000000000001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180</v>
      </c>
      <c r="AU113" s="257" t="s">
        <v>82</v>
      </c>
      <c r="AV113" s="15" t="s">
        <v>176</v>
      </c>
      <c r="AW113" s="15" t="s">
        <v>33</v>
      </c>
      <c r="AX113" s="15" t="s">
        <v>80</v>
      </c>
      <c r="AY113" s="257" t="s">
        <v>168</v>
      </c>
    </row>
    <row r="114" s="2" customFormat="1" ht="44.25" customHeight="1">
      <c r="A114" s="40"/>
      <c r="B114" s="41"/>
      <c r="C114" s="207" t="s">
        <v>304</v>
      </c>
      <c r="D114" s="207" t="s">
        <v>171</v>
      </c>
      <c r="E114" s="208" t="s">
        <v>206</v>
      </c>
      <c r="F114" s="209" t="s">
        <v>207</v>
      </c>
      <c r="G114" s="210" t="s">
        <v>208</v>
      </c>
      <c r="H114" s="211">
        <v>75.762</v>
      </c>
      <c r="I114" s="212"/>
      <c r="J114" s="213">
        <f>ROUND(I114*H114,2)</f>
        <v>0</v>
      </c>
      <c r="K114" s="209" t="s">
        <v>175</v>
      </c>
      <c r="L114" s="46"/>
      <c r="M114" s="214" t="s">
        <v>19</v>
      </c>
      <c r="N114" s="215" t="s">
        <v>43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176</v>
      </c>
      <c r="AT114" s="218" t="s">
        <v>171</v>
      </c>
      <c r="AU114" s="218" t="s">
        <v>82</v>
      </c>
      <c r="AY114" s="19" t="s">
        <v>168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80</v>
      </c>
      <c r="BK114" s="219">
        <f>ROUND(I114*H114,2)</f>
        <v>0</v>
      </c>
      <c r="BL114" s="19" t="s">
        <v>176</v>
      </c>
      <c r="BM114" s="218" t="s">
        <v>423</v>
      </c>
    </row>
    <row r="115" s="2" customFormat="1">
      <c r="A115" s="40"/>
      <c r="B115" s="41"/>
      <c r="C115" s="42"/>
      <c r="D115" s="220" t="s">
        <v>178</v>
      </c>
      <c r="E115" s="42"/>
      <c r="F115" s="221" t="s">
        <v>210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178</v>
      </c>
      <c r="AU115" s="19" t="s">
        <v>82</v>
      </c>
    </row>
    <row r="116" s="14" customFormat="1">
      <c r="A116" s="14"/>
      <c r="B116" s="237"/>
      <c r="C116" s="238"/>
      <c r="D116" s="227" t="s">
        <v>180</v>
      </c>
      <c r="E116" s="239" t="s">
        <v>19</v>
      </c>
      <c r="F116" s="240" t="s">
        <v>196</v>
      </c>
      <c r="G116" s="238"/>
      <c r="H116" s="239" t="s">
        <v>19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180</v>
      </c>
      <c r="AU116" s="246" t="s">
        <v>82</v>
      </c>
      <c r="AV116" s="14" t="s">
        <v>80</v>
      </c>
      <c r="AW116" s="14" t="s">
        <v>33</v>
      </c>
      <c r="AX116" s="14" t="s">
        <v>72</v>
      </c>
      <c r="AY116" s="246" t="s">
        <v>168</v>
      </c>
    </row>
    <row r="117" s="13" customFormat="1">
      <c r="A117" s="13"/>
      <c r="B117" s="225"/>
      <c r="C117" s="226"/>
      <c r="D117" s="227" t="s">
        <v>180</v>
      </c>
      <c r="E117" s="228" t="s">
        <v>19</v>
      </c>
      <c r="F117" s="229" t="s">
        <v>424</v>
      </c>
      <c r="G117" s="226"/>
      <c r="H117" s="230">
        <v>42.090000000000003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180</v>
      </c>
      <c r="AU117" s="236" t="s">
        <v>82</v>
      </c>
      <c r="AV117" s="13" t="s">
        <v>82</v>
      </c>
      <c r="AW117" s="13" t="s">
        <v>33</v>
      </c>
      <c r="AX117" s="13" t="s">
        <v>72</v>
      </c>
      <c r="AY117" s="236" t="s">
        <v>168</v>
      </c>
    </row>
    <row r="118" s="15" customFormat="1">
      <c r="A118" s="15"/>
      <c r="B118" s="247"/>
      <c r="C118" s="248"/>
      <c r="D118" s="227" t="s">
        <v>180</v>
      </c>
      <c r="E118" s="249" t="s">
        <v>19</v>
      </c>
      <c r="F118" s="250" t="s">
        <v>190</v>
      </c>
      <c r="G118" s="248"/>
      <c r="H118" s="251">
        <v>42.090000000000003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180</v>
      </c>
      <c r="AU118" s="257" t="s">
        <v>82</v>
      </c>
      <c r="AV118" s="15" t="s">
        <v>176</v>
      </c>
      <c r="AW118" s="15" t="s">
        <v>33</v>
      </c>
      <c r="AX118" s="15" t="s">
        <v>80</v>
      </c>
      <c r="AY118" s="257" t="s">
        <v>168</v>
      </c>
    </row>
    <row r="119" s="13" customFormat="1">
      <c r="A119" s="13"/>
      <c r="B119" s="225"/>
      <c r="C119" s="226"/>
      <c r="D119" s="227" t="s">
        <v>180</v>
      </c>
      <c r="E119" s="226"/>
      <c r="F119" s="229" t="s">
        <v>425</v>
      </c>
      <c r="G119" s="226"/>
      <c r="H119" s="230">
        <v>75.762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180</v>
      </c>
      <c r="AU119" s="236" t="s">
        <v>82</v>
      </c>
      <c r="AV119" s="13" t="s">
        <v>82</v>
      </c>
      <c r="AW119" s="13" t="s">
        <v>4</v>
      </c>
      <c r="AX119" s="13" t="s">
        <v>80</v>
      </c>
      <c r="AY119" s="236" t="s">
        <v>168</v>
      </c>
    </row>
    <row r="120" s="2" customFormat="1" ht="37.8" customHeight="1">
      <c r="A120" s="40"/>
      <c r="B120" s="41"/>
      <c r="C120" s="207" t="s">
        <v>308</v>
      </c>
      <c r="D120" s="207" t="s">
        <v>171</v>
      </c>
      <c r="E120" s="208" t="s">
        <v>213</v>
      </c>
      <c r="F120" s="209" t="s">
        <v>214</v>
      </c>
      <c r="G120" s="210" t="s">
        <v>174</v>
      </c>
      <c r="H120" s="211">
        <v>158.61000000000001</v>
      </c>
      <c r="I120" s="212"/>
      <c r="J120" s="213">
        <f>ROUND(I120*H120,2)</f>
        <v>0</v>
      </c>
      <c r="K120" s="209" t="s">
        <v>175</v>
      </c>
      <c r="L120" s="46"/>
      <c r="M120" s="214" t="s">
        <v>19</v>
      </c>
      <c r="N120" s="215" t="s">
        <v>43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176</v>
      </c>
      <c r="AT120" s="218" t="s">
        <v>171</v>
      </c>
      <c r="AU120" s="218" t="s">
        <v>82</v>
      </c>
      <c r="AY120" s="19" t="s">
        <v>168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80</v>
      </c>
      <c r="BK120" s="219">
        <f>ROUND(I120*H120,2)</f>
        <v>0</v>
      </c>
      <c r="BL120" s="19" t="s">
        <v>176</v>
      </c>
      <c r="BM120" s="218" t="s">
        <v>426</v>
      </c>
    </row>
    <row r="121" s="2" customFormat="1">
      <c r="A121" s="40"/>
      <c r="B121" s="41"/>
      <c r="C121" s="42"/>
      <c r="D121" s="220" t="s">
        <v>178</v>
      </c>
      <c r="E121" s="42"/>
      <c r="F121" s="221" t="s">
        <v>216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178</v>
      </c>
      <c r="AU121" s="19" t="s">
        <v>82</v>
      </c>
    </row>
    <row r="122" s="14" customFormat="1">
      <c r="A122" s="14"/>
      <c r="B122" s="237"/>
      <c r="C122" s="238"/>
      <c r="D122" s="227" t="s">
        <v>180</v>
      </c>
      <c r="E122" s="239" t="s">
        <v>19</v>
      </c>
      <c r="F122" s="240" t="s">
        <v>217</v>
      </c>
      <c r="G122" s="238"/>
      <c r="H122" s="239" t="s">
        <v>19</v>
      </c>
      <c r="I122" s="241"/>
      <c r="J122" s="238"/>
      <c r="K122" s="238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180</v>
      </c>
      <c r="AU122" s="246" t="s">
        <v>82</v>
      </c>
      <c r="AV122" s="14" t="s">
        <v>80</v>
      </c>
      <c r="AW122" s="14" t="s">
        <v>33</v>
      </c>
      <c r="AX122" s="14" t="s">
        <v>72</v>
      </c>
      <c r="AY122" s="246" t="s">
        <v>168</v>
      </c>
    </row>
    <row r="123" s="13" customFormat="1">
      <c r="A123" s="13"/>
      <c r="B123" s="225"/>
      <c r="C123" s="226"/>
      <c r="D123" s="227" t="s">
        <v>180</v>
      </c>
      <c r="E123" s="228" t="s">
        <v>19</v>
      </c>
      <c r="F123" s="229" t="s">
        <v>424</v>
      </c>
      <c r="G123" s="226"/>
      <c r="H123" s="230">
        <v>42.090000000000003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180</v>
      </c>
      <c r="AU123" s="236" t="s">
        <v>82</v>
      </c>
      <c r="AV123" s="13" t="s">
        <v>82</v>
      </c>
      <c r="AW123" s="13" t="s">
        <v>33</v>
      </c>
      <c r="AX123" s="13" t="s">
        <v>72</v>
      </c>
      <c r="AY123" s="236" t="s">
        <v>168</v>
      </c>
    </row>
    <row r="124" s="14" customFormat="1">
      <c r="A124" s="14"/>
      <c r="B124" s="237"/>
      <c r="C124" s="238"/>
      <c r="D124" s="227" t="s">
        <v>180</v>
      </c>
      <c r="E124" s="239" t="s">
        <v>19</v>
      </c>
      <c r="F124" s="240" t="s">
        <v>218</v>
      </c>
      <c r="G124" s="238"/>
      <c r="H124" s="239" t="s">
        <v>19</v>
      </c>
      <c r="I124" s="241"/>
      <c r="J124" s="238"/>
      <c r="K124" s="238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180</v>
      </c>
      <c r="AU124" s="246" t="s">
        <v>82</v>
      </c>
      <c r="AV124" s="14" t="s">
        <v>80</v>
      </c>
      <c r="AW124" s="14" t="s">
        <v>33</v>
      </c>
      <c r="AX124" s="14" t="s">
        <v>72</v>
      </c>
      <c r="AY124" s="246" t="s">
        <v>168</v>
      </c>
    </row>
    <row r="125" s="13" customFormat="1">
      <c r="A125" s="13"/>
      <c r="B125" s="225"/>
      <c r="C125" s="226"/>
      <c r="D125" s="227" t="s">
        <v>180</v>
      </c>
      <c r="E125" s="228" t="s">
        <v>19</v>
      </c>
      <c r="F125" s="229" t="s">
        <v>412</v>
      </c>
      <c r="G125" s="226"/>
      <c r="H125" s="230">
        <v>116.52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180</v>
      </c>
      <c r="AU125" s="236" t="s">
        <v>82</v>
      </c>
      <c r="AV125" s="13" t="s">
        <v>82</v>
      </c>
      <c r="AW125" s="13" t="s">
        <v>33</v>
      </c>
      <c r="AX125" s="13" t="s">
        <v>72</v>
      </c>
      <c r="AY125" s="236" t="s">
        <v>168</v>
      </c>
    </row>
    <row r="126" s="15" customFormat="1">
      <c r="A126" s="15"/>
      <c r="B126" s="247"/>
      <c r="C126" s="248"/>
      <c r="D126" s="227" t="s">
        <v>180</v>
      </c>
      <c r="E126" s="249" t="s">
        <v>19</v>
      </c>
      <c r="F126" s="250" t="s">
        <v>190</v>
      </c>
      <c r="G126" s="248"/>
      <c r="H126" s="251">
        <v>158.61000000000001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7" t="s">
        <v>180</v>
      </c>
      <c r="AU126" s="257" t="s">
        <v>82</v>
      </c>
      <c r="AV126" s="15" t="s">
        <v>176</v>
      </c>
      <c r="AW126" s="15" t="s">
        <v>33</v>
      </c>
      <c r="AX126" s="15" t="s">
        <v>80</v>
      </c>
      <c r="AY126" s="257" t="s">
        <v>168</v>
      </c>
    </row>
    <row r="127" s="2" customFormat="1" ht="44.25" customHeight="1">
      <c r="A127" s="40"/>
      <c r="B127" s="41"/>
      <c r="C127" s="207" t="s">
        <v>314</v>
      </c>
      <c r="D127" s="207" t="s">
        <v>171</v>
      </c>
      <c r="E127" s="208" t="s">
        <v>220</v>
      </c>
      <c r="F127" s="209" t="s">
        <v>221</v>
      </c>
      <c r="G127" s="210" t="s">
        <v>174</v>
      </c>
      <c r="H127" s="211">
        <v>74.430000000000007</v>
      </c>
      <c r="I127" s="212"/>
      <c r="J127" s="213">
        <f>ROUND(I127*H127,2)</f>
        <v>0</v>
      </c>
      <c r="K127" s="209" t="s">
        <v>175</v>
      </c>
      <c r="L127" s="46"/>
      <c r="M127" s="214" t="s">
        <v>19</v>
      </c>
      <c r="N127" s="215" t="s">
        <v>43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176</v>
      </c>
      <c r="AT127" s="218" t="s">
        <v>171</v>
      </c>
      <c r="AU127" s="218" t="s">
        <v>82</v>
      </c>
      <c r="AY127" s="19" t="s">
        <v>168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80</v>
      </c>
      <c r="BK127" s="219">
        <f>ROUND(I127*H127,2)</f>
        <v>0</v>
      </c>
      <c r="BL127" s="19" t="s">
        <v>176</v>
      </c>
      <c r="BM127" s="218" t="s">
        <v>427</v>
      </c>
    </row>
    <row r="128" s="2" customFormat="1">
      <c r="A128" s="40"/>
      <c r="B128" s="41"/>
      <c r="C128" s="42"/>
      <c r="D128" s="220" t="s">
        <v>178</v>
      </c>
      <c r="E128" s="42"/>
      <c r="F128" s="221" t="s">
        <v>223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178</v>
      </c>
      <c r="AU128" s="19" t="s">
        <v>82</v>
      </c>
    </row>
    <row r="129" s="14" customFormat="1">
      <c r="A129" s="14"/>
      <c r="B129" s="237"/>
      <c r="C129" s="238"/>
      <c r="D129" s="227" t="s">
        <v>180</v>
      </c>
      <c r="E129" s="239" t="s">
        <v>19</v>
      </c>
      <c r="F129" s="240" t="s">
        <v>411</v>
      </c>
      <c r="G129" s="238"/>
      <c r="H129" s="239" t="s">
        <v>19</v>
      </c>
      <c r="I129" s="241"/>
      <c r="J129" s="238"/>
      <c r="K129" s="238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180</v>
      </c>
      <c r="AU129" s="246" t="s">
        <v>82</v>
      </c>
      <c r="AV129" s="14" t="s">
        <v>80</v>
      </c>
      <c r="AW129" s="14" t="s">
        <v>33</v>
      </c>
      <c r="AX129" s="14" t="s">
        <v>72</v>
      </c>
      <c r="AY129" s="246" t="s">
        <v>168</v>
      </c>
    </row>
    <row r="130" s="13" customFormat="1">
      <c r="A130" s="13"/>
      <c r="B130" s="225"/>
      <c r="C130" s="226"/>
      <c r="D130" s="227" t="s">
        <v>180</v>
      </c>
      <c r="E130" s="228" t="s">
        <v>19</v>
      </c>
      <c r="F130" s="229" t="s">
        <v>412</v>
      </c>
      <c r="G130" s="226"/>
      <c r="H130" s="230">
        <v>116.52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180</v>
      </c>
      <c r="AU130" s="236" t="s">
        <v>82</v>
      </c>
      <c r="AV130" s="13" t="s">
        <v>82</v>
      </c>
      <c r="AW130" s="13" t="s">
        <v>33</v>
      </c>
      <c r="AX130" s="13" t="s">
        <v>72</v>
      </c>
      <c r="AY130" s="236" t="s">
        <v>168</v>
      </c>
    </row>
    <row r="131" s="14" customFormat="1">
      <c r="A131" s="14"/>
      <c r="B131" s="237"/>
      <c r="C131" s="238"/>
      <c r="D131" s="227" t="s">
        <v>180</v>
      </c>
      <c r="E131" s="239" t="s">
        <v>19</v>
      </c>
      <c r="F131" s="240" t="s">
        <v>224</v>
      </c>
      <c r="G131" s="238"/>
      <c r="H131" s="239" t="s">
        <v>19</v>
      </c>
      <c r="I131" s="241"/>
      <c r="J131" s="238"/>
      <c r="K131" s="238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180</v>
      </c>
      <c r="AU131" s="246" t="s">
        <v>82</v>
      </c>
      <c r="AV131" s="14" t="s">
        <v>80</v>
      </c>
      <c r="AW131" s="14" t="s">
        <v>33</v>
      </c>
      <c r="AX131" s="14" t="s">
        <v>72</v>
      </c>
      <c r="AY131" s="246" t="s">
        <v>168</v>
      </c>
    </row>
    <row r="132" s="13" customFormat="1">
      <c r="A132" s="13"/>
      <c r="B132" s="225"/>
      <c r="C132" s="226"/>
      <c r="D132" s="227" t="s">
        <v>180</v>
      </c>
      <c r="E132" s="228" t="s">
        <v>19</v>
      </c>
      <c r="F132" s="229" t="s">
        <v>428</v>
      </c>
      <c r="G132" s="226"/>
      <c r="H132" s="230">
        <v>-33.671999999999997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180</v>
      </c>
      <c r="AU132" s="236" t="s">
        <v>82</v>
      </c>
      <c r="AV132" s="13" t="s">
        <v>82</v>
      </c>
      <c r="AW132" s="13" t="s">
        <v>33</v>
      </c>
      <c r="AX132" s="13" t="s">
        <v>72</v>
      </c>
      <c r="AY132" s="236" t="s">
        <v>168</v>
      </c>
    </row>
    <row r="133" s="14" customFormat="1">
      <c r="A133" s="14"/>
      <c r="B133" s="237"/>
      <c r="C133" s="238"/>
      <c r="D133" s="227" t="s">
        <v>180</v>
      </c>
      <c r="E133" s="239" t="s">
        <v>19</v>
      </c>
      <c r="F133" s="240" t="s">
        <v>228</v>
      </c>
      <c r="G133" s="238"/>
      <c r="H133" s="239" t="s">
        <v>19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180</v>
      </c>
      <c r="AU133" s="246" t="s">
        <v>82</v>
      </c>
      <c r="AV133" s="14" t="s">
        <v>80</v>
      </c>
      <c r="AW133" s="14" t="s">
        <v>33</v>
      </c>
      <c r="AX133" s="14" t="s">
        <v>72</v>
      </c>
      <c r="AY133" s="246" t="s">
        <v>168</v>
      </c>
    </row>
    <row r="134" s="13" customFormat="1">
      <c r="A134" s="13"/>
      <c r="B134" s="225"/>
      <c r="C134" s="226"/>
      <c r="D134" s="227" t="s">
        <v>180</v>
      </c>
      <c r="E134" s="228" t="s">
        <v>19</v>
      </c>
      <c r="F134" s="229" t="s">
        <v>429</v>
      </c>
      <c r="G134" s="226"/>
      <c r="H134" s="230">
        <v>-8.4179999999999993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180</v>
      </c>
      <c r="AU134" s="236" t="s">
        <v>82</v>
      </c>
      <c r="AV134" s="13" t="s">
        <v>82</v>
      </c>
      <c r="AW134" s="13" t="s">
        <v>33</v>
      </c>
      <c r="AX134" s="13" t="s">
        <v>72</v>
      </c>
      <c r="AY134" s="236" t="s">
        <v>168</v>
      </c>
    </row>
    <row r="135" s="15" customFormat="1">
      <c r="A135" s="15"/>
      <c r="B135" s="247"/>
      <c r="C135" s="248"/>
      <c r="D135" s="227" t="s">
        <v>180</v>
      </c>
      <c r="E135" s="249" t="s">
        <v>19</v>
      </c>
      <c r="F135" s="250" t="s">
        <v>190</v>
      </c>
      <c r="G135" s="248"/>
      <c r="H135" s="251">
        <v>74.430000000000007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180</v>
      </c>
      <c r="AU135" s="257" t="s">
        <v>82</v>
      </c>
      <c r="AV135" s="15" t="s">
        <v>176</v>
      </c>
      <c r="AW135" s="15" t="s">
        <v>33</v>
      </c>
      <c r="AX135" s="15" t="s">
        <v>80</v>
      </c>
      <c r="AY135" s="257" t="s">
        <v>168</v>
      </c>
    </row>
    <row r="136" s="2" customFormat="1" ht="66.75" customHeight="1">
      <c r="A136" s="40"/>
      <c r="B136" s="41"/>
      <c r="C136" s="207" t="s">
        <v>232</v>
      </c>
      <c r="D136" s="207" t="s">
        <v>171</v>
      </c>
      <c r="E136" s="208" t="s">
        <v>233</v>
      </c>
      <c r="F136" s="209" t="s">
        <v>234</v>
      </c>
      <c r="G136" s="210" t="s">
        <v>174</v>
      </c>
      <c r="H136" s="211">
        <v>28.059999999999999</v>
      </c>
      <c r="I136" s="212"/>
      <c r="J136" s="213">
        <f>ROUND(I136*H136,2)</f>
        <v>0</v>
      </c>
      <c r="K136" s="209" t="s">
        <v>175</v>
      </c>
      <c r="L136" s="46"/>
      <c r="M136" s="214" t="s">
        <v>19</v>
      </c>
      <c r="N136" s="215" t="s">
        <v>43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176</v>
      </c>
      <c r="AT136" s="218" t="s">
        <v>171</v>
      </c>
      <c r="AU136" s="218" t="s">
        <v>82</v>
      </c>
      <c r="AY136" s="19" t="s">
        <v>168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80</v>
      </c>
      <c r="BK136" s="219">
        <f>ROUND(I136*H136,2)</f>
        <v>0</v>
      </c>
      <c r="BL136" s="19" t="s">
        <v>176</v>
      </c>
      <c r="BM136" s="218" t="s">
        <v>430</v>
      </c>
    </row>
    <row r="137" s="2" customFormat="1">
      <c r="A137" s="40"/>
      <c r="B137" s="41"/>
      <c r="C137" s="42"/>
      <c r="D137" s="220" t="s">
        <v>178</v>
      </c>
      <c r="E137" s="42"/>
      <c r="F137" s="221" t="s">
        <v>236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178</v>
      </c>
      <c r="AU137" s="19" t="s">
        <v>82</v>
      </c>
    </row>
    <row r="138" s="14" customFormat="1">
      <c r="A138" s="14"/>
      <c r="B138" s="237"/>
      <c r="C138" s="238"/>
      <c r="D138" s="227" t="s">
        <v>180</v>
      </c>
      <c r="E138" s="239" t="s">
        <v>19</v>
      </c>
      <c r="F138" s="240" t="s">
        <v>431</v>
      </c>
      <c r="G138" s="238"/>
      <c r="H138" s="239" t="s">
        <v>19</v>
      </c>
      <c r="I138" s="241"/>
      <c r="J138" s="238"/>
      <c r="K138" s="238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180</v>
      </c>
      <c r="AU138" s="246" t="s">
        <v>82</v>
      </c>
      <c r="AV138" s="14" t="s">
        <v>80</v>
      </c>
      <c r="AW138" s="14" t="s">
        <v>33</v>
      </c>
      <c r="AX138" s="14" t="s">
        <v>72</v>
      </c>
      <c r="AY138" s="246" t="s">
        <v>168</v>
      </c>
    </row>
    <row r="139" s="13" customFormat="1">
      <c r="A139" s="13"/>
      <c r="B139" s="225"/>
      <c r="C139" s="226"/>
      <c r="D139" s="227" t="s">
        <v>180</v>
      </c>
      <c r="E139" s="228" t="s">
        <v>19</v>
      </c>
      <c r="F139" s="229" t="s">
        <v>432</v>
      </c>
      <c r="G139" s="226"/>
      <c r="H139" s="230">
        <v>28.059999999999999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180</v>
      </c>
      <c r="AU139" s="236" t="s">
        <v>82</v>
      </c>
      <c r="AV139" s="13" t="s">
        <v>82</v>
      </c>
      <c r="AW139" s="13" t="s">
        <v>33</v>
      </c>
      <c r="AX139" s="13" t="s">
        <v>80</v>
      </c>
      <c r="AY139" s="236" t="s">
        <v>168</v>
      </c>
    </row>
    <row r="140" s="2" customFormat="1" ht="16.5" customHeight="1">
      <c r="A140" s="40"/>
      <c r="B140" s="41"/>
      <c r="C140" s="258" t="s">
        <v>240</v>
      </c>
      <c r="D140" s="258" t="s">
        <v>124</v>
      </c>
      <c r="E140" s="259" t="s">
        <v>241</v>
      </c>
      <c r="F140" s="260" t="s">
        <v>242</v>
      </c>
      <c r="G140" s="261" t="s">
        <v>208</v>
      </c>
      <c r="H140" s="262">
        <v>43.920000000000002</v>
      </c>
      <c r="I140" s="263"/>
      <c r="J140" s="264">
        <f>ROUND(I140*H140,2)</f>
        <v>0</v>
      </c>
      <c r="K140" s="260" t="s">
        <v>175</v>
      </c>
      <c r="L140" s="265"/>
      <c r="M140" s="266" t="s">
        <v>19</v>
      </c>
      <c r="N140" s="267" t="s">
        <v>43</v>
      </c>
      <c r="O140" s="86"/>
      <c r="P140" s="216">
        <f>O140*H140</f>
        <v>0</v>
      </c>
      <c r="Q140" s="216">
        <v>1</v>
      </c>
      <c r="R140" s="216">
        <f>Q140*H140</f>
        <v>43.920000000000002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243</v>
      </c>
      <c r="AT140" s="218" t="s">
        <v>124</v>
      </c>
      <c r="AU140" s="218" t="s">
        <v>82</v>
      </c>
      <c r="AY140" s="19" t="s">
        <v>168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80</v>
      </c>
      <c r="BK140" s="219">
        <f>ROUND(I140*H140,2)</f>
        <v>0</v>
      </c>
      <c r="BL140" s="19" t="s">
        <v>176</v>
      </c>
      <c r="BM140" s="218" t="s">
        <v>433</v>
      </c>
    </row>
    <row r="141" s="13" customFormat="1">
      <c r="A141" s="13"/>
      <c r="B141" s="225"/>
      <c r="C141" s="226"/>
      <c r="D141" s="227" t="s">
        <v>180</v>
      </c>
      <c r="E141" s="226"/>
      <c r="F141" s="229" t="s">
        <v>434</v>
      </c>
      <c r="G141" s="226"/>
      <c r="H141" s="230">
        <v>43.920000000000002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180</v>
      </c>
      <c r="AU141" s="236" t="s">
        <v>82</v>
      </c>
      <c r="AV141" s="13" t="s">
        <v>82</v>
      </c>
      <c r="AW141" s="13" t="s">
        <v>4</v>
      </c>
      <c r="AX141" s="13" t="s">
        <v>80</v>
      </c>
      <c r="AY141" s="236" t="s">
        <v>168</v>
      </c>
    </row>
    <row r="142" s="12" customFormat="1" ht="22.8" customHeight="1">
      <c r="A142" s="12"/>
      <c r="B142" s="191"/>
      <c r="C142" s="192"/>
      <c r="D142" s="193" t="s">
        <v>71</v>
      </c>
      <c r="E142" s="205" t="s">
        <v>176</v>
      </c>
      <c r="F142" s="205" t="s">
        <v>246</v>
      </c>
      <c r="G142" s="192"/>
      <c r="H142" s="192"/>
      <c r="I142" s="195"/>
      <c r="J142" s="206">
        <f>BK142</f>
        <v>0</v>
      </c>
      <c r="K142" s="192"/>
      <c r="L142" s="197"/>
      <c r="M142" s="198"/>
      <c r="N142" s="199"/>
      <c r="O142" s="199"/>
      <c r="P142" s="200">
        <f>SUM(P143:P145)</f>
        <v>0</v>
      </c>
      <c r="Q142" s="199"/>
      <c r="R142" s="200">
        <f>SUM(R143:R145)</f>
        <v>0</v>
      </c>
      <c r="S142" s="199"/>
      <c r="T142" s="201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2" t="s">
        <v>80</v>
      </c>
      <c r="AT142" s="203" t="s">
        <v>71</v>
      </c>
      <c r="AU142" s="203" t="s">
        <v>80</v>
      </c>
      <c r="AY142" s="202" t="s">
        <v>168</v>
      </c>
      <c r="BK142" s="204">
        <f>SUM(BK143:BK145)</f>
        <v>0</v>
      </c>
    </row>
    <row r="143" s="2" customFormat="1" ht="33" customHeight="1">
      <c r="A143" s="40"/>
      <c r="B143" s="41"/>
      <c r="C143" s="207" t="s">
        <v>299</v>
      </c>
      <c r="D143" s="207" t="s">
        <v>171</v>
      </c>
      <c r="E143" s="208" t="s">
        <v>248</v>
      </c>
      <c r="F143" s="209" t="s">
        <v>249</v>
      </c>
      <c r="G143" s="210" t="s">
        <v>174</v>
      </c>
      <c r="H143" s="211">
        <v>3.855</v>
      </c>
      <c r="I143" s="212"/>
      <c r="J143" s="213">
        <f>ROUND(I143*H143,2)</f>
        <v>0</v>
      </c>
      <c r="K143" s="209" t="s">
        <v>175</v>
      </c>
      <c r="L143" s="46"/>
      <c r="M143" s="214" t="s">
        <v>19</v>
      </c>
      <c r="N143" s="215" t="s">
        <v>43</v>
      </c>
      <c r="O143" s="86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176</v>
      </c>
      <c r="AT143" s="218" t="s">
        <v>171</v>
      </c>
      <c r="AU143" s="218" t="s">
        <v>82</v>
      </c>
      <c r="AY143" s="19" t="s">
        <v>168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80</v>
      </c>
      <c r="BK143" s="219">
        <f>ROUND(I143*H143,2)</f>
        <v>0</v>
      </c>
      <c r="BL143" s="19" t="s">
        <v>176</v>
      </c>
      <c r="BM143" s="218" t="s">
        <v>435</v>
      </c>
    </row>
    <row r="144" s="2" customFormat="1">
      <c r="A144" s="40"/>
      <c r="B144" s="41"/>
      <c r="C144" s="42"/>
      <c r="D144" s="220" t="s">
        <v>178</v>
      </c>
      <c r="E144" s="42"/>
      <c r="F144" s="221" t="s">
        <v>251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178</v>
      </c>
      <c r="AU144" s="19" t="s">
        <v>82</v>
      </c>
    </row>
    <row r="145" s="13" customFormat="1">
      <c r="A145" s="13"/>
      <c r="B145" s="225"/>
      <c r="C145" s="226"/>
      <c r="D145" s="227" t="s">
        <v>180</v>
      </c>
      <c r="E145" s="228" t="s">
        <v>19</v>
      </c>
      <c r="F145" s="229" t="s">
        <v>436</v>
      </c>
      <c r="G145" s="226"/>
      <c r="H145" s="230">
        <v>3.855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180</v>
      </c>
      <c r="AU145" s="236" t="s">
        <v>82</v>
      </c>
      <c r="AV145" s="13" t="s">
        <v>82</v>
      </c>
      <c r="AW145" s="13" t="s">
        <v>33</v>
      </c>
      <c r="AX145" s="13" t="s">
        <v>80</v>
      </c>
      <c r="AY145" s="236" t="s">
        <v>168</v>
      </c>
    </row>
    <row r="146" s="12" customFormat="1" ht="22.8" customHeight="1">
      <c r="A146" s="12"/>
      <c r="B146" s="191"/>
      <c r="C146" s="192"/>
      <c r="D146" s="193" t="s">
        <v>71</v>
      </c>
      <c r="E146" s="205" t="s">
        <v>243</v>
      </c>
      <c r="F146" s="205" t="s">
        <v>255</v>
      </c>
      <c r="G146" s="192"/>
      <c r="H146" s="192"/>
      <c r="I146" s="195"/>
      <c r="J146" s="206">
        <f>BK146</f>
        <v>0</v>
      </c>
      <c r="K146" s="192"/>
      <c r="L146" s="197"/>
      <c r="M146" s="198"/>
      <c r="N146" s="199"/>
      <c r="O146" s="199"/>
      <c r="P146" s="200">
        <f>SUM(P147:P174)</f>
        <v>0</v>
      </c>
      <c r="Q146" s="199"/>
      <c r="R146" s="200">
        <f>SUM(R147:R174)</f>
        <v>0.94304695000000005</v>
      </c>
      <c r="S146" s="199"/>
      <c r="T146" s="201">
        <f>SUM(T147:T174)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2" t="s">
        <v>80</v>
      </c>
      <c r="AT146" s="203" t="s">
        <v>71</v>
      </c>
      <c r="AU146" s="203" t="s">
        <v>80</v>
      </c>
      <c r="AY146" s="202" t="s">
        <v>168</v>
      </c>
      <c r="BK146" s="204">
        <f>SUM(BK147:BK174)</f>
        <v>0</v>
      </c>
    </row>
    <row r="147" s="2" customFormat="1" ht="37.8" customHeight="1">
      <c r="A147" s="40"/>
      <c r="B147" s="41"/>
      <c r="C147" s="207" t="s">
        <v>394</v>
      </c>
      <c r="D147" s="207" t="s">
        <v>171</v>
      </c>
      <c r="E147" s="208" t="s">
        <v>437</v>
      </c>
      <c r="F147" s="209" t="s">
        <v>438</v>
      </c>
      <c r="G147" s="210" t="s">
        <v>294</v>
      </c>
      <c r="H147" s="211">
        <v>1</v>
      </c>
      <c r="I147" s="212"/>
      <c r="J147" s="213">
        <f>ROUND(I147*H147,2)</f>
        <v>0</v>
      </c>
      <c r="K147" s="209" t="s">
        <v>19</v>
      </c>
      <c r="L147" s="46"/>
      <c r="M147" s="214" t="s">
        <v>19</v>
      </c>
      <c r="N147" s="215" t="s">
        <v>43</v>
      </c>
      <c r="O147" s="86"/>
      <c r="P147" s="216">
        <f>O147*H147</f>
        <v>0</v>
      </c>
      <c r="Q147" s="216">
        <v>0.068640000000000007</v>
      </c>
      <c r="R147" s="216">
        <f>Q147*H147</f>
        <v>0.068640000000000007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176</v>
      </c>
      <c r="AT147" s="218" t="s">
        <v>171</v>
      </c>
      <c r="AU147" s="218" t="s">
        <v>82</v>
      </c>
      <c r="AY147" s="19" t="s">
        <v>168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80</v>
      </c>
      <c r="BK147" s="219">
        <f>ROUND(I147*H147,2)</f>
        <v>0</v>
      </c>
      <c r="BL147" s="19" t="s">
        <v>176</v>
      </c>
      <c r="BM147" s="218" t="s">
        <v>439</v>
      </c>
    </row>
    <row r="148" s="2" customFormat="1" ht="24.15" customHeight="1">
      <c r="A148" s="40"/>
      <c r="B148" s="41"/>
      <c r="C148" s="258" t="s">
        <v>440</v>
      </c>
      <c r="D148" s="258" t="s">
        <v>124</v>
      </c>
      <c r="E148" s="259" t="s">
        <v>441</v>
      </c>
      <c r="F148" s="260" t="s">
        <v>442</v>
      </c>
      <c r="G148" s="261" t="s">
        <v>294</v>
      </c>
      <c r="H148" s="262">
        <v>1</v>
      </c>
      <c r="I148" s="263"/>
      <c r="J148" s="264">
        <f>ROUND(I148*H148,2)</f>
        <v>0</v>
      </c>
      <c r="K148" s="260" t="s">
        <v>19</v>
      </c>
      <c r="L148" s="265"/>
      <c r="M148" s="266" t="s">
        <v>19</v>
      </c>
      <c r="N148" s="267" t="s">
        <v>43</v>
      </c>
      <c r="O148" s="86"/>
      <c r="P148" s="216">
        <f>O148*H148</f>
        <v>0</v>
      </c>
      <c r="Q148" s="216">
        <v>0.0028</v>
      </c>
      <c r="R148" s="216">
        <f>Q148*H148</f>
        <v>0.0028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243</v>
      </c>
      <c r="AT148" s="218" t="s">
        <v>124</v>
      </c>
      <c r="AU148" s="218" t="s">
        <v>82</v>
      </c>
      <c r="AY148" s="19" t="s">
        <v>168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80</v>
      </c>
      <c r="BK148" s="219">
        <f>ROUND(I148*H148,2)</f>
        <v>0</v>
      </c>
      <c r="BL148" s="19" t="s">
        <v>176</v>
      </c>
      <c r="BM148" s="218" t="s">
        <v>443</v>
      </c>
    </row>
    <row r="149" s="2" customFormat="1" ht="37.8" customHeight="1">
      <c r="A149" s="40"/>
      <c r="B149" s="41"/>
      <c r="C149" s="207" t="s">
        <v>7</v>
      </c>
      <c r="D149" s="207" t="s">
        <v>171</v>
      </c>
      <c r="E149" s="208" t="s">
        <v>444</v>
      </c>
      <c r="F149" s="209" t="s">
        <v>445</v>
      </c>
      <c r="G149" s="210" t="s">
        <v>112</v>
      </c>
      <c r="H149" s="211">
        <v>7.9349999999999996</v>
      </c>
      <c r="I149" s="212"/>
      <c r="J149" s="213">
        <f>ROUND(I149*H149,2)</f>
        <v>0</v>
      </c>
      <c r="K149" s="209" t="s">
        <v>175</v>
      </c>
      <c r="L149" s="46"/>
      <c r="M149" s="214" t="s">
        <v>19</v>
      </c>
      <c r="N149" s="215" t="s">
        <v>43</v>
      </c>
      <c r="O149" s="86"/>
      <c r="P149" s="216">
        <f>O149*H149</f>
        <v>0</v>
      </c>
      <c r="Q149" s="216">
        <v>4.0000000000000003E-05</v>
      </c>
      <c r="R149" s="216">
        <f>Q149*H149</f>
        <v>0.00031740000000000002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176</v>
      </c>
      <c r="AT149" s="218" t="s">
        <v>171</v>
      </c>
      <c r="AU149" s="218" t="s">
        <v>82</v>
      </c>
      <c r="AY149" s="19" t="s">
        <v>168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80</v>
      </c>
      <c r="BK149" s="219">
        <f>ROUND(I149*H149,2)</f>
        <v>0</v>
      </c>
      <c r="BL149" s="19" t="s">
        <v>176</v>
      </c>
      <c r="BM149" s="218" t="s">
        <v>446</v>
      </c>
    </row>
    <row r="150" s="2" customFormat="1">
      <c r="A150" s="40"/>
      <c r="B150" s="41"/>
      <c r="C150" s="42"/>
      <c r="D150" s="220" t="s">
        <v>178</v>
      </c>
      <c r="E150" s="42"/>
      <c r="F150" s="221" t="s">
        <v>447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178</v>
      </c>
      <c r="AU150" s="19" t="s">
        <v>82</v>
      </c>
    </row>
    <row r="151" s="13" customFormat="1">
      <c r="A151" s="13"/>
      <c r="B151" s="225"/>
      <c r="C151" s="226"/>
      <c r="D151" s="227" t="s">
        <v>180</v>
      </c>
      <c r="E151" s="228" t="s">
        <v>19</v>
      </c>
      <c r="F151" s="229" t="s">
        <v>402</v>
      </c>
      <c r="G151" s="226"/>
      <c r="H151" s="230">
        <v>7.9349999999999996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180</v>
      </c>
      <c r="AU151" s="236" t="s">
        <v>82</v>
      </c>
      <c r="AV151" s="13" t="s">
        <v>82</v>
      </c>
      <c r="AW151" s="13" t="s">
        <v>33</v>
      </c>
      <c r="AX151" s="13" t="s">
        <v>80</v>
      </c>
      <c r="AY151" s="236" t="s">
        <v>168</v>
      </c>
    </row>
    <row r="152" s="2" customFormat="1" ht="24.15" customHeight="1">
      <c r="A152" s="40"/>
      <c r="B152" s="41"/>
      <c r="C152" s="258" t="s">
        <v>387</v>
      </c>
      <c r="D152" s="258" t="s">
        <v>124</v>
      </c>
      <c r="E152" s="259" t="s">
        <v>448</v>
      </c>
      <c r="F152" s="260" t="s">
        <v>449</v>
      </c>
      <c r="G152" s="261" t="s">
        <v>112</v>
      </c>
      <c r="H152" s="262">
        <v>7.9349999999999996</v>
      </c>
      <c r="I152" s="263"/>
      <c r="J152" s="264">
        <f>ROUND(I152*H152,2)</f>
        <v>0</v>
      </c>
      <c r="K152" s="260" t="s">
        <v>175</v>
      </c>
      <c r="L152" s="265"/>
      <c r="M152" s="266" t="s">
        <v>19</v>
      </c>
      <c r="N152" s="267" t="s">
        <v>43</v>
      </c>
      <c r="O152" s="86"/>
      <c r="P152" s="216">
        <f>O152*H152</f>
        <v>0</v>
      </c>
      <c r="Q152" s="216">
        <v>0.042999999999999997</v>
      </c>
      <c r="R152" s="216">
        <f>Q152*H152</f>
        <v>0.34120499999999998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243</v>
      </c>
      <c r="AT152" s="218" t="s">
        <v>124</v>
      </c>
      <c r="AU152" s="218" t="s">
        <v>82</v>
      </c>
      <c r="AY152" s="19" t="s">
        <v>168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80</v>
      </c>
      <c r="BK152" s="219">
        <f>ROUND(I152*H152,2)</f>
        <v>0</v>
      </c>
      <c r="BL152" s="19" t="s">
        <v>176</v>
      </c>
      <c r="BM152" s="218" t="s">
        <v>450</v>
      </c>
    </row>
    <row r="153" s="2" customFormat="1" ht="24.15" customHeight="1">
      <c r="A153" s="40"/>
      <c r="B153" s="41"/>
      <c r="C153" s="207" t="s">
        <v>373</v>
      </c>
      <c r="D153" s="207" t="s">
        <v>171</v>
      </c>
      <c r="E153" s="208" t="s">
        <v>451</v>
      </c>
      <c r="F153" s="209" t="s">
        <v>452</v>
      </c>
      <c r="G153" s="210" t="s">
        <v>112</v>
      </c>
      <c r="H153" s="211">
        <v>2.9900000000000002</v>
      </c>
      <c r="I153" s="212"/>
      <c r="J153" s="213">
        <f>ROUND(I153*H153,2)</f>
        <v>0</v>
      </c>
      <c r="K153" s="209" t="s">
        <v>175</v>
      </c>
      <c r="L153" s="46"/>
      <c r="M153" s="214" t="s">
        <v>19</v>
      </c>
      <c r="N153" s="215" t="s">
        <v>43</v>
      </c>
      <c r="O153" s="86"/>
      <c r="P153" s="216">
        <f>O153*H153</f>
        <v>0</v>
      </c>
      <c r="Q153" s="216">
        <v>1.0000000000000001E-05</v>
      </c>
      <c r="R153" s="216">
        <f>Q153*H153</f>
        <v>2.9900000000000005E-05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176</v>
      </c>
      <c r="AT153" s="218" t="s">
        <v>171</v>
      </c>
      <c r="AU153" s="218" t="s">
        <v>82</v>
      </c>
      <c r="AY153" s="19" t="s">
        <v>168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80</v>
      </c>
      <c r="BK153" s="219">
        <f>ROUND(I153*H153,2)</f>
        <v>0</v>
      </c>
      <c r="BL153" s="19" t="s">
        <v>176</v>
      </c>
      <c r="BM153" s="218" t="s">
        <v>453</v>
      </c>
    </row>
    <row r="154" s="2" customFormat="1">
      <c r="A154" s="40"/>
      <c r="B154" s="41"/>
      <c r="C154" s="42"/>
      <c r="D154" s="220" t="s">
        <v>178</v>
      </c>
      <c r="E154" s="42"/>
      <c r="F154" s="221" t="s">
        <v>454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178</v>
      </c>
      <c r="AU154" s="19" t="s">
        <v>82</v>
      </c>
    </row>
    <row r="155" s="13" customFormat="1">
      <c r="A155" s="13"/>
      <c r="B155" s="225"/>
      <c r="C155" s="226"/>
      <c r="D155" s="227" t="s">
        <v>180</v>
      </c>
      <c r="E155" s="228" t="s">
        <v>19</v>
      </c>
      <c r="F155" s="229" t="s">
        <v>405</v>
      </c>
      <c r="G155" s="226"/>
      <c r="H155" s="230">
        <v>2.9900000000000002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180</v>
      </c>
      <c r="AU155" s="236" t="s">
        <v>82</v>
      </c>
      <c r="AV155" s="13" t="s">
        <v>82</v>
      </c>
      <c r="AW155" s="13" t="s">
        <v>33</v>
      </c>
      <c r="AX155" s="13" t="s">
        <v>80</v>
      </c>
      <c r="AY155" s="236" t="s">
        <v>168</v>
      </c>
    </row>
    <row r="156" s="2" customFormat="1" ht="24.15" customHeight="1">
      <c r="A156" s="40"/>
      <c r="B156" s="41"/>
      <c r="C156" s="258" t="s">
        <v>378</v>
      </c>
      <c r="D156" s="258" t="s">
        <v>124</v>
      </c>
      <c r="E156" s="259" t="s">
        <v>455</v>
      </c>
      <c r="F156" s="260" t="s">
        <v>456</v>
      </c>
      <c r="G156" s="261" t="s">
        <v>112</v>
      </c>
      <c r="H156" s="262">
        <v>2.9900000000000002</v>
      </c>
      <c r="I156" s="263"/>
      <c r="J156" s="264">
        <f>ROUND(I156*H156,2)</f>
        <v>0</v>
      </c>
      <c r="K156" s="260" t="s">
        <v>175</v>
      </c>
      <c r="L156" s="265"/>
      <c r="M156" s="266" t="s">
        <v>19</v>
      </c>
      <c r="N156" s="267" t="s">
        <v>43</v>
      </c>
      <c r="O156" s="86"/>
      <c r="P156" s="216">
        <f>O156*H156</f>
        <v>0</v>
      </c>
      <c r="Q156" s="216">
        <v>0.0018</v>
      </c>
      <c r="R156" s="216">
        <f>Q156*H156</f>
        <v>0.0053820000000000005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243</v>
      </c>
      <c r="AT156" s="218" t="s">
        <v>124</v>
      </c>
      <c r="AU156" s="218" t="s">
        <v>82</v>
      </c>
      <c r="AY156" s="19" t="s">
        <v>168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80</v>
      </c>
      <c r="BK156" s="219">
        <f>ROUND(I156*H156,2)</f>
        <v>0</v>
      </c>
      <c r="BL156" s="19" t="s">
        <v>176</v>
      </c>
      <c r="BM156" s="218" t="s">
        <v>457</v>
      </c>
    </row>
    <row r="157" s="2" customFormat="1" ht="24.15" customHeight="1">
      <c r="A157" s="40"/>
      <c r="B157" s="41"/>
      <c r="C157" s="207" t="s">
        <v>458</v>
      </c>
      <c r="D157" s="207" t="s">
        <v>171</v>
      </c>
      <c r="E157" s="208" t="s">
        <v>459</v>
      </c>
      <c r="F157" s="209" t="s">
        <v>460</v>
      </c>
      <c r="G157" s="210" t="s">
        <v>112</v>
      </c>
      <c r="H157" s="211">
        <v>48.185000000000002</v>
      </c>
      <c r="I157" s="212"/>
      <c r="J157" s="213">
        <f>ROUND(I157*H157,2)</f>
        <v>0</v>
      </c>
      <c r="K157" s="209" t="s">
        <v>175</v>
      </c>
      <c r="L157" s="46"/>
      <c r="M157" s="214" t="s">
        <v>19</v>
      </c>
      <c r="N157" s="215" t="s">
        <v>43</v>
      </c>
      <c r="O157" s="86"/>
      <c r="P157" s="216">
        <f>O157*H157</f>
        <v>0</v>
      </c>
      <c r="Q157" s="216">
        <v>1.0000000000000001E-05</v>
      </c>
      <c r="R157" s="216">
        <f>Q157*H157</f>
        <v>0.00048185000000000008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176</v>
      </c>
      <c r="AT157" s="218" t="s">
        <v>171</v>
      </c>
      <c r="AU157" s="218" t="s">
        <v>82</v>
      </c>
      <c r="AY157" s="19" t="s">
        <v>168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80</v>
      </c>
      <c r="BK157" s="219">
        <f>ROUND(I157*H157,2)</f>
        <v>0</v>
      </c>
      <c r="BL157" s="19" t="s">
        <v>176</v>
      </c>
      <c r="BM157" s="218" t="s">
        <v>461</v>
      </c>
    </row>
    <row r="158" s="2" customFormat="1">
      <c r="A158" s="40"/>
      <c r="B158" s="41"/>
      <c r="C158" s="42"/>
      <c r="D158" s="220" t="s">
        <v>178</v>
      </c>
      <c r="E158" s="42"/>
      <c r="F158" s="221" t="s">
        <v>462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178</v>
      </c>
      <c r="AU158" s="19" t="s">
        <v>82</v>
      </c>
    </row>
    <row r="159" s="13" customFormat="1">
      <c r="A159" s="13"/>
      <c r="B159" s="225"/>
      <c r="C159" s="226"/>
      <c r="D159" s="227" t="s">
        <v>180</v>
      </c>
      <c r="E159" s="228" t="s">
        <v>19</v>
      </c>
      <c r="F159" s="229" t="s">
        <v>138</v>
      </c>
      <c r="G159" s="226"/>
      <c r="H159" s="230">
        <v>48.185000000000002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180</v>
      </c>
      <c r="AU159" s="236" t="s">
        <v>82</v>
      </c>
      <c r="AV159" s="13" t="s">
        <v>82</v>
      </c>
      <c r="AW159" s="13" t="s">
        <v>33</v>
      </c>
      <c r="AX159" s="13" t="s">
        <v>80</v>
      </c>
      <c r="AY159" s="236" t="s">
        <v>168</v>
      </c>
    </row>
    <row r="160" s="2" customFormat="1" ht="24.15" customHeight="1">
      <c r="A160" s="40"/>
      <c r="B160" s="41"/>
      <c r="C160" s="258" t="s">
        <v>170</v>
      </c>
      <c r="D160" s="258" t="s">
        <v>124</v>
      </c>
      <c r="E160" s="259" t="s">
        <v>463</v>
      </c>
      <c r="F160" s="260" t="s">
        <v>464</v>
      </c>
      <c r="G160" s="261" t="s">
        <v>112</v>
      </c>
      <c r="H160" s="262">
        <v>48.185000000000002</v>
      </c>
      <c r="I160" s="263"/>
      <c r="J160" s="264">
        <f>ROUND(I160*H160,2)</f>
        <v>0</v>
      </c>
      <c r="K160" s="260" t="s">
        <v>175</v>
      </c>
      <c r="L160" s="265"/>
      <c r="M160" s="266" t="s">
        <v>19</v>
      </c>
      <c r="N160" s="267" t="s">
        <v>43</v>
      </c>
      <c r="O160" s="86"/>
      <c r="P160" s="216">
        <f>O160*H160</f>
        <v>0</v>
      </c>
      <c r="Q160" s="216">
        <v>0.0045999999999999999</v>
      </c>
      <c r="R160" s="216">
        <f>Q160*H160</f>
        <v>0.22165100000000002</v>
      </c>
      <c r="S160" s="216">
        <v>0</v>
      </c>
      <c r="T160" s="21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243</v>
      </c>
      <c r="AT160" s="218" t="s">
        <v>124</v>
      </c>
      <c r="AU160" s="218" t="s">
        <v>82</v>
      </c>
      <c r="AY160" s="19" t="s">
        <v>168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80</v>
      </c>
      <c r="BK160" s="219">
        <f>ROUND(I160*H160,2)</f>
        <v>0</v>
      </c>
      <c r="BL160" s="19" t="s">
        <v>176</v>
      </c>
      <c r="BM160" s="218" t="s">
        <v>465</v>
      </c>
    </row>
    <row r="161" s="2" customFormat="1" ht="24.15" customHeight="1">
      <c r="A161" s="40"/>
      <c r="B161" s="41"/>
      <c r="C161" s="207" t="s">
        <v>243</v>
      </c>
      <c r="D161" s="207" t="s">
        <v>171</v>
      </c>
      <c r="E161" s="208" t="s">
        <v>287</v>
      </c>
      <c r="F161" s="209" t="s">
        <v>288</v>
      </c>
      <c r="G161" s="210" t="s">
        <v>284</v>
      </c>
      <c r="H161" s="211">
        <v>59.109999999999999</v>
      </c>
      <c r="I161" s="212"/>
      <c r="J161" s="213">
        <f>ROUND(I161*H161,2)</f>
        <v>0</v>
      </c>
      <c r="K161" s="209" t="s">
        <v>175</v>
      </c>
      <c r="L161" s="46"/>
      <c r="M161" s="214" t="s">
        <v>19</v>
      </c>
      <c r="N161" s="215" t="s">
        <v>43</v>
      </c>
      <c r="O161" s="86"/>
      <c r="P161" s="216">
        <f>O161*H161</f>
        <v>0</v>
      </c>
      <c r="Q161" s="216">
        <v>0.00018000000000000001</v>
      </c>
      <c r="R161" s="216">
        <f>Q161*H161</f>
        <v>0.010639800000000001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176</v>
      </c>
      <c r="AT161" s="218" t="s">
        <v>171</v>
      </c>
      <c r="AU161" s="218" t="s">
        <v>82</v>
      </c>
      <c r="AY161" s="19" t="s">
        <v>168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80</v>
      </c>
      <c r="BK161" s="219">
        <f>ROUND(I161*H161,2)</f>
        <v>0</v>
      </c>
      <c r="BL161" s="19" t="s">
        <v>176</v>
      </c>
      <c r="BM161" s="218" t="s">
        <v>466</v>
      </c>
    </row>
    <row r="162" s="2" customFormat="1">
      <c r="A162" s="40"/>
      <c r="B162" s="41"/>
      <c r="C162" s="42"/>
      <c r="D162" s="220" t="s">
        <v>178</v>
      </c>
      <c r="E162" s="42"/>
      <c r="F162" s="221" t="s">
        <v>290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178</v>
      </c>
      <c r="AU162" s="19" t="s">
        <v>82</v>
      </c>
    </row>
    <row r="163" s="13" customFormat="1">
      <c r="A163" s="13"/>
      <c r="B163" s="225"/>
      <c r="C163" s="226"/>
      <c r="D163" s="227" t="s">
        <v>180</v>
      </c>
      <c r="E163" s="228" t="s">
        <v>19</v>
      </c>
      <c r="F163" s="229" t="s">
        <v>467</v>
      </c>
      <c r="G163" s="226"/>
      <c r="H163" s="230">
        <v>59.109999999999999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180</v>
      </c>
      <c r="AU163" s="236" t="s">
        <v>82</v>
      </c>
      <c r="AV163" s="13" t="s">
        <v>82</v>
      </c>
      <c r="AW163" s="13" t="s">
        <v>33</v>
      </c>
      <c r="AX163" s="13" t="s">
        <v>80</v>
      </c>
      <c r="AY163" s="236" t="s">
        <v>168</v>
      </c>
    </row>
    <row r="164" s="2" customFormat="1" ht="44.25" customHeight="1">
      <c r="A164" s="40"/>
      <c r="B164" s="41"/>
      <c r="C164" s="207" t="s">
        <v>256</v>
      </c>
      <c r="D164" s="207" t="s">
        <v>171</v>
      </c>
      <c r="E164" s="208" t="s">
        <v>328</v>
      </c>
      <c r="F164" s="209" t="s">
        <v>329</v>
      </c>
      <c r="G164" s="210" t="s">
        <v>294</v>
      </c>
      <c r="H164" s="211">
        <v>2</v>
      </c>
      <c r="I164" s="212"/>
      <c r="J164" s="213">
        <f>ROUND(I164*H164,2)</f>
        <v>0</v>
      </c>
      <c r="K164" s="209" t="s">
        <v>175</v>
      </c>
      <c r="L164" s="46"/>
      <c r="M164" s="214" t="s">
        <v>19</v>
      </c>
      <c r="N164" s="215" t="s">
        <v>43</v>
      </c>
      <c r="O164" s="86"/>
      <c r="P164" s="216">
        <f>O164*H164</f>
        <v>0</v>
      </c>
      <c r="Q164" s="216">
        <v>0.068959999999999994</v>
      </c>
      <c r="R164" s="216">
        <f>Q164*H164</f>
        <v>0.13791999999999999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176</v>
      </c>
      <c r="AT164" s="218" t="s">
        <v>171</v>
      </c>
      <c r="AU164" s="218" t="s">
        <v>82</v>
      </c>
      <c r="AY164" s="19" t="s">
        <v>168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80</v>
      </c>
      <c r="BK164" s="219">
        <f>ROUND(I164*H164,2)</f>
        <v>0</v>
      </c>
      <c r="BL164" s="19" t="s">
        <v>176</v>
      </c>
      <c r="BM164" s="218" t="s">
        <v>468</v>
      </c>
    </row>
    <row r="165" s="2" customFormat="1">
      <c r="A165" s="40"/>
      <c r="B165" s="41"/>
      <c r="C165" s="42"/>
      <c r="D165" s="220" t="s">
        <v>178</v>
      </c>
      <c r="E165" s="42"/>
      <c r="F165" s="221" t="s">
        <v>331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178</v>
      </c>
      <c r="AU165" s="19" t="s">
        <v>82</v>
      </c>
    </row>
    <row r="166" s="2" customFormat="1" ht="37.8" customHeight="1">
      <c r="A166" s="40"/>
      <c r="B166" s="41"/>
      <c r="C166" s="207" t="s">
        <v>291</v>
      </c>
      <c r="D166" s="207" t="s">
        <v>171</v>
      </c>
      <c r="E166" s="208" t="s">
        <v>469</v>
      </c>
      <c r="F166" s="209" t="s">
        <v>470</v>
      </c>
      <c r="G166" s="210" t="s">
        <v>294</v>
      </c>
      <c r="H166" s="211">
        <v>1</v>
      </c>
      <c r="I166" s="212"/>
      <c r="J166" s="213">
        <f>ROUND(I166*H166,2)</f>
        <v>0</v>
      </c>
      <c r="K166" s="209" t="s">
        <v>175</v>
      </c>
      <c r="L166" s="46"/>
      <c r="M166" s="214" t="s">
        <v>19</v>
      </c>
      <c r="N166" s="215" t="s">
        <v>43</v>
      </c>
      <c r="O166" s="86"/>
      <c r="P166" s="216">
        <f>O166*H166</f>
        <v>0</v>
      </c>
      <c r="Q166" s="216">
        <v>0.018180000000000002</v>
      </c>
      <c r="R166" s="216">
        <f>Q166*H166</f>
        <v>0.018180000000000002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176</v>
      </c>
      <c r="AT166" s="218" t="s">
        <v>171</v>
      </c>
      <c r="AU166" s="218" t="s">
        <v>82</v>
      </c>
      <c r="AY166" s="19" t="s">
        <v>168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80</v>
      </c>
      <c r="BK166" s="219">
        <f>ROUND(I166*H166,2)</f>
        <v>0</v>
      </c>
      <c r="BL166" s="19" t="s">
        <v>176</v>
      </c>
      <c r="BM166" s="218" t="s">
        <v>471</v>
      </c>
    </row>
    <row r="167" s="2" customFormat="1">
      <c r="A167" s="40"/>
      <c r="B167" s="41"/>
      <c r="C167" s="42"/>
      <c r="D167" s="220" t="s">
        <v>178</v>
      </c>
      <c r="E167" s="42"/>
      <c r="F167" s="221" t="s">
        <v>472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178</v>
      </c>
      <c r="AU167" s="19" t="s">
        <v>82</v>
      </c>
    </row>
    <row r="168" s="2" customFormat="1" ht="37.8" customHeight="1">
      <c r="A168" s="40"/>
      <c r="B168" s="41"/>
      <c r="C168" s="207" t="s">
        <v>327</v>
      </c>
      <c r="D168" s="207" t="s">
        <v>171</v>
      </c>
      <c r="E168" s="208" t="s">
        <v>473</v>
      </c>
      <c r="F168" s="209" t="s">
        <v>474</v>
      </c>
      <c r="G168" s="210" t="s">
        <v>294</v>
      </c>
      <c r="H168" s="211">
        <v>1</v>
      </c>
      <c r="I168" s="212"/>
      <c r="J168" s="213">
        <f>ROUND(I168*H168,2)</f>
        <v>0</v>
      </c>
      <c r="K168" s="209" t="s">
        <v>175</v>
      </c>
      <c r="L168" s="46"/>
      <c r="M168" s="214" t="s">
        <v>19</v>
      </c>
      <c r="N168" s="215" t="s">
        <v>43</v>
      </c>
      <c r="O168" s="86"/>
      <c r="P168" s="216">
        <f>O168*H168</f>
        <v>0</v>
      </c>
      <c r="Q168" s="216">
        <v>0.026720000000000001</v>
      </c>
      <c r="R168" s="216">
        <f>Q168*H168</f>
        <v>0.026720000000000001</v>
      </c>
      <c r="S168" s="216">
        <v>0</v>
      </c>
      <c r="T168" s="21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176</v>
      </c>
      <c r="AT168" s="218" t="s">
        <v>171</v>
      </c>
      <c r="AU168" s="218" t="s">
        <v>82</v>
      </c>
      <c r="AY168" s="19" t="s">
        <v>168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80</v>
      </c>
      <c r="BK168" s="219">
        <f>ROUND(I168*H168,2)</f>
        <v>0</v>
      </c>
      <c r="BL168" s="19" t="s">
        <v>176</v>
      </c>
      <c r="BM168" s="218" t="s">
        <v>475</v>
      </c>
    </row>
    <row r="169" s="2" customFormat="1">
      <c r="A169" s="40"/>
      <c r="B169" s="41"/>
      <c r="C169" s="42"/>
      <c r="D169" s="220" t="s">
        <v>178</v>
      </c>
      <c r="E169" s="42"/>
      <c r="F169" s="221" t="s">
        <v>476</v>
      </c>
      <c r="G169" s="42"/>
      <c r="H169" s="42"/>
      <c r="I169" s="222"/>
      <c r="J169" s="42"/>
      <c r="K169" s="42"/>
      <c r="L169" s="46"/>
      <c r="M169" s="223"/>
      <c r="N169" s="224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178</v>
      </c>
      <c r="AU169" s="19" t="s">
        <v>82</v>
      </c>
    </row>
    <row r="170" s="2" customFormat="1" ht="37.8" customHeight="1">
      <c r="A170" s="40"/>
      <c r="B170" s="41"/>
      <c r="C170" s="207" t="s">
        <v>281</v>
      </c>
      <c r="D170" s="207" t="s">
        <v>171</v>
      </c>
      <c r="E170" s="208" t="s">
        <v>347</v>
      </c>
      <c r="F170" s="209" t="s">
        <v>348</v>
      </c>
      <c r="G170" s="210" t="s">
        <v>294</v>
      </c>
      <c r="H170" s="211">
        <v>2</v>
      </c>
      <c r="I170" s="212"/>
      <c r="J170" s="213">
        <f>ROUND(I170*H170,2)</f>
        <v>0</v>
      </c>
      <c r="K170" s="209" t="s">
        <v>175</v>
      </c>
      <c r="L170" s="46"/>
      <c r="M170" s="214" t="s">
        <v>19</v>
      </c>
      <c r="N170" s="215" t="s">
        <v>43</v>
      </c>
      <c r="O170" s="86"/>
      <c r="P170" s="216">
        <f>O170*H170</f>
        <v>0</v>
      </c>
      <c r="Q170" s="216">
        <v>0.054539999999999998</v>
      </c>
      <c r="R170" s="216">
        <f>Q170*H170</f>
        <v>0.10908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176</v>
      </c>
      <c r="AT170" s="218" t="s">
        <v>171</v>
      </c>
      <c r="AU170" s="218" t="s">
        <v>82</v>
      </c>
      <c r="AY170" s="19" t="s">
        <v>168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80</v>
      </c>
      <c r="BK170" s="219">
        <f>ROUND(I170*H170,2)</f>
        <v>0</v>
      </c>
      <c r="BL170" s="19" t="s">
        <v>176</v>
      </c>
      <c r="BM170" s="218" t="s">
        <v>477</v>
      </c>
    </row>
    <row r="171" s="2" customFormat="1">
      <c r="A171" s="40"/>
      <c r="B171" s="41"/>
      <c r="C171" s="42"/>
      <c r="D171" s="220" t="s">
        <v>178</v>
      </c>
      <c r="E171" s="42"/>
      <c r="F171" s="221" t="s">
        <v>350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178</v>
      </c>
      <c r="AU171" s="19" t="s">
        <v>82</v>
      </c>
    </row>
    <row r="172" s="2" customFormat="1" ht="33" customHeight="1">
      <c r="A172" s="40"/>
      <c r="B172" s="41"/>
      <c r="C172" s="207" t="s">
        <v>346</v>
      </c>
      <c r="D172" s="207" t="s">
        <v>171</v>
      </c>
      <c r="E172" s="208" t="s">
        <v>478</v>
      </c>
      <c r="F172" s="209" t="s">
        <v>479</v>
      </c>
      <c r="G172" s="210" t="s">
        <v>174</v>
      </c>
      <c r="H172" s="211">
        <v>3.968</v>
      </c>
      <c r="I172" s="212"/>
      <c r="J172" s="213">
        <f>ROUND(I172*H172,2)</f>
        <v>0</v>
      </c>
      <c r="K172" s="209" t="s">
        <v>175</v>
      </c>
      <c r="L172" s="46"/>
      <c r="M172" s="214" t="s">
        <v>19</v>
      </c>
      <c r="N172" s="215" t="s">
        <v>43</v>
      </c>
      <c r="O172" s="86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176</v>
      </c>
      <c r="AT172" s="218" t="s">
        <v>171</v>
      </c>
      <c r="AU172" s="218" t="s">
        <v>82</v>
      </c>
      <c r="AY172" s="19" t="s">
        <v>168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80</v>
      </c>
      <c r="BK172" s="219">
        <f>ROUND(I172*H172,2)</f>
        <v>0</v>
      </c>
      <c r="BL172" s="19" t="s">
        <v>176</v>
      </c>
      <c r="BM172" s="218" t="s">
        <v>480</v>
      </c>
    </row>
    <row r="173" s="2" customFormat="1">
      <c r="A173" s="40"/>
      <c r="B173" s="41"/>
      <c r="C173" s="42"/>
      <c r="D173" s="220" t="s">
        <v>178</v>
      </c>
      <c r="E173" s="42"/>
      <c r="F173" s="221" t="s">
        <v>481</v>
      </c>
      <c r="G173" s="42"/>
      <c r="H173" s="42"/>
      <c r="I173" s="22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178</v>
      </c>
      <c r="AU173" s="19" t="s">
        <v>82</v>
      </c>
    </row>
    <row r="174" s="13" customFormat="1">
      <c r="A174" s="13"/>
      <c r="B174" s="225"/>
      <c r="C174" s="226"/>
      <c r="D174" s="227" t="s">
        <v>180</v>
      </c>
      <c r="E174" s="228" t="s">
        <v>19</v>
      </c>
      <c r="F174" s="229" t="s">
        <v>482</v>
      </c>
      <c r="G174" s="226"/>
      <c r="H174" s="230">
        <v>3.968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180</v>
      </c>
      <c r="AU174" s="236" t="s">
        <v>82</v>
      </c>
      <c r="AV174" s="13" t="s">
        <v>82</v>
      </c>
      <c r="AW174" s="13" t="s">
        <v>33</v>
      </c>
      <c r="AX174" s="13" t="s">
        <v>80</v>
      </c>
      <c r="AY174" s="236" t="s">
        <v>168</v>
      </c>
    </row>
    <row r="175" s="12" customFormat="1" ht="22.8" customHeight="1">
      <c r="A175" s="12"/>
      <c r="B175" s="191"/>
      <c r="C175" s="192"/>
      <c r="D175" s="193" t="s">
        <v>71</v>
      </c>
      <c r="E175" s="205" t="s">
        <v>371</v>
      </c>
      <c r="F175" s="205" t="s">
        <v>372</v>
      </c>
      <c r="G175" s="192"/>
      <c r="H175" s="192"/>
      <c r="I175" s="195"/>
      <c r="J175" s="206">
        <f>BK175</f>
        <v>0</v>
      </c>
      <c r="K175" s="192"/>
      <c r="L175" s="197"/>
      <c r="M175" s="198"/>
      <c r="N175" s="199"/>
      <c r="O175" s="199"/>
      <c r="P175" s="200">
        <f>SUM(P176:P179)</f>
        <v>0</v>
      </c>
      <c r="Q175" s="199"/>
      <c r="R175" s="200">
        <f>SUM(R176:R179)</f>
        <v>0</v>
      </c>
      <c r="S175" s="199"/>
      <c r="T175" s="201">
        <f>SUM(T176:T179)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2" t="s">
        <v>80</v>
      </c>
      <c r="AT175" s="203" t="s">
        <v>71</v>
      </c>
      <c r="AU175" s="203" t="s">
        <v>80</v>
      </c>
      <c r="AY175" s="202" t="s">
        <v>168</v>
      </c>
      <c r="BK175" s="204">
        <f>SUM(BK176:BK179)</f>
        <v>0</v>
      </c>
    </row>
    <row r="176" s="2" customFormat="1" ht="49.05" customHeight="1">
      <c r="A176" s="40"/>
      <c r="B176" s="41"/>
      <c r="C176" s="207" t="s">
        <v>483</v>
      </c>
      <c r="D176" s="207" t="s">
        <v>171</v>
      </c>
      <c r="E176" s="208" t="s">
        <v>374</v>
      </c>
      <c r="F176" s="209" t="s">
        <v>375</v>
      </c>
      <c r="G176" s="210" t="s">
        <v>208</v>
      </c>
      <c r="H176" s="211">
        <v>44.863</v>
      </c>
      <c r="I176" s="212"/>
      <c r="J176" s="213">
        <f>ROUND(I176*H176,2)</f>
        <v>0</v>
      </c>
      <c r="K176" s="209" t="s">
        <v>175</v>
      </c>
      <c r="L176" s="46"/>
      <c r="M176" s="214" t="s">
        <v>19</v>
      </c>
      <c r="N176" s="215" t="s">
        <v>43</v>
      </c>
      <c r="O176" s="86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176</v>
      </c>
      <c r="AT176" s="218" t="s">
        <v>171</v>
      </c>
      <c r="AU176" s="218" t="s">
        <v>82</v>
      </c>
      <c r="AY176" s="19" t="s">
        <v>168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80</v>
      </c>
      <c r="BK176" s="219">
        <f>ROUND(I176*H176,2)</f>
        <v>0</v>
      </c>
      <c r="BL176" s="19" t="s">
        <v>176</v>
      </c>
      <c r="BM176" s="218" t="s">
        <v>484</v>
      </c>
    </row>
    <row r="177" s="2" customFormat="1">
      <c r="A177" s="40"/>
      <c r="B177" s="41"/>
      <c r="C177" s="42"/>
      <c r="D177" s="220" t="s">
        <v>178</v>
      </c>
      <c r="E177" s="42"/>
      <c r="F177" s="221" t="s">
        <v>377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178</v>
      </c>
      <c r="AU177" s="19" t="s">
        <v>82</v>
      </c>
    </row>
    <row r="178" s="2" customFormat="1" ht="49.05" customHeight="1">
      <c r="A178" s="40"/>
      <c r="B178" s="41"/>
      <c r="C178" s="207" t="s">
        <v>333</v>
      </c>
      <c r="D178" s="207" t="s">
        <v>171</v>
      </c>
      <c r="E178" s="208" t="s">
        <v>379</v>
      </c>
      <c r="F178" s="209" t="s">
        <v>380</v>
      </c>
      <c r="G178" s="210" t="s">
        <v>208</v>
      </c>
      <c r="H178" s="211">
        <v>44.863</v>
      </c>
      <c r="I178" s="212"/>
      <c r="J178" s="213">
        <f>ROUND(I178*H178,2)</f>
        <v>0</v>
      </c>
      <c r="K178" s="209" t="s">
        <v>175</v>
      </c>
      <c r="L178" s="46"/>
      <c r="M178" s="214" t="s">
        <v>19</v>
      </c>
      <c r="N178" s="215" t="s">
        <v>43</v>
      </c>
      <c r="O178" s="86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176</v>
      </c>
      <c r="AT178" s="218" t="s">
        <v>171</v>
      </c>
      <c r="AU178" s="218" t="s">
        <v>82</v>
      </c>
      <c r="AY178" s="19" t="s">
        <v>168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80</v>
      </c>
      <c r="BK178" s="219">
        <f>ROUND(I178*H178,2)</f>
        <v>0</v>
      </c>
      <c r="BL178" s="19" t="s">
        <v>176</v>
      </c>
      <c r="BM178" s="218" t="s">
        <v>485</v>
      </c>
    </row>
    <row r="179" s="2" customFormat="1">
      <c r="A179" s="40"/>
      <c r="B179" s="41"/>
      <c r="C179" s="42"/>
      <c r="D179" s="220" t="s">
        <v>178</v>
      </c>
      <c r="E179" s="42"/>
      <c r="F179" s="221" t="s">
        <v>382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178</v>
      </c>
      <c r="AU179" s="19" t="s">
        <v>82</v>
      </c>
    </row>
    <row r="180" s="12" customFormat="1" ht="25.92" customHeight="1">
      <c r="A180" s="12"/>
      <c r="B180" s="191"/>
      <c r="C180" s="192"/>
      <c r="D180" s="193" t="s">
        <v>71</v>
      </c>
      <c r="E180" s="194" t="s">
        <v>383</v>
      </c>
      <c r="F180" s="194" t="s">
        <v>384</v>
      </c>
      <c r="G180" s="192"/>
      <c r="H180" s="192"/>
      <c r="I180" s="195"/>
      <c r="J180" s="196">
        <f>BK180</f>
        <v>0</v>
      </c>
      <c r="K180" s="192"/>
      <c r="L180" s="197"/>
      <c r="M180" s="198"/>
      <c r="N180" s="199"/>
      <c r="O180" s="199"/>
      <c r="P180" s="200">
        <f>P181</f>
        <v>0</v>
      </c>
      <c r="Q180" s="199"/>
      <c r="R180" s="200">
        <f>R181</f>
        <v>0</v>
      </c>
      <c r="S180" s="199"/>
      <c r="T180" s="201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2" t="s">
        <v>232</v>
      </c>
      <c r="AT180" s="203" t="s">
        <v>71</v>
      </c>
      <c r="AU180" s="203" t="s">
        <v>72</v>
      </c>
      <c r="AY180" s="202" t="s">
        <v>168</v>
      </c>
      <c r="BK180" s="204">
        <f>BK181</f>
        <v>0</v>
      </c>
    </row>
    <row r="181" s="12" customFormat="1" ht="22.8" customHeight="1">
      <c r="A181" s="12"/>
      <c r="B181" s="191"/>
      <c r="C181" s="192"/>
      <c r="D181" s="193" t="s">
        <v>71</v>
      </c>
      <c r="E181" s="205" t="s">
        <v>385</v>
      </c>
      <c r="F181" s="205" t="s">
        <v>386</v>
      </c>
      <c r="G181" s="192"/>
      <c r="H181" s="192"/>
      <c r="I181" s="195"/>
      <c r="J181" s="206">
        <f>BK181</f>
        <v>0</v>
      </c>
      <c r="K181" s="192"/>
      <c r="L181" s="197"/>
      <c r="M181" s="198"/>
      <c r="N181" s="199"/>
      <c r="O181" s="199"/>
      <c r="P181" s="200">
        <f>SUM(P182:P185)</f>
        <v>0</v>
      </c>
      <c r="Q181" s="199"/>
      <c r="R181" s="200">
        <f>SUM(R182:R185)</f>
        <v>0</v>
      </c>
      <c r="S181" s="199"/>
      <c r="T181" s="201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2" t="s">
        <v>232</v>
      </c>
      <c r="AT181" s="203" t="s">
        <v>71</v>
      </c>
      <c r="AU181" s="203" t="s">
        <v>80</v>
      </c>
      <c r="AY181" s="202" t="s">
        <v>168</v>
      </c>
      <c r="BK181" s="204">
        <f>SUM(BK182:BK185)</f>
        <v>0</v>
      </c>
    </row>
    <row r="182" s="2" customFormat="1" ht="24.15" customHeight="1">
      <c r="A182" s="40"/>
      <c r="B182" s="41"/>
      <c r="C182" s="207" t="s">
        <v>264</v>
      </c>
      <c r="D182" s="207" t="s">
        <v>171</v>
      </c>
      <c r="E182" s="208" t="s">
        <v>388</v>
      </c>
      <c r="F182" s="209" t="s">
        <v>389</v>
      </c>
      <c r="G182" s="210" t="s">
        <v>390</v>
      </c>
      <c r="H182" s="211">
        <v>1</v>
      </c>
      <c r="I182" s="212"/>
      <c r="J182" s="213">
        <f>ROUND(I182*H182,2)</f>
        <v>0</v>
      </c>
      <c r="K182" s="209" t="s">
        <v>175</v>
      </c>
      <c r="L182" s="46"/>
      <c r="M182" s="214" t="s">
        <v>19</v>
      </c>
      <c r="N182" s="215" t="s">
        <v>43</v>
      </c>
      <c r="O182" s="86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391</v>
      </c>
      <c r="AT182" s="218" t="s">
        <v>171</v>
      </c>
      <c r="AU182" s="218" t="s">
        <v>82</v>
      </c>
      <c r="AY182" s="19" t="s">
        <v>168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80</v>
      </c>
      <c r="BK182" s="219">
        <f>ROUND(I182*H182,2)</f>
        <v>0</v>
      </c>
      <c r="BL182" s="19" t="s">
        <v>391</v>
      </c>
      <c r="BM182" s="218" t="s">
        <v>486</v>
      </c>
    </row>
    <row r="183" s="2" customFormat="1">
      <c r="A183" s="40"/>
      <c r="B183" s="41"/>
      <c r="C183" s="42"/>
      <c r="D183" s="220" t="s">
        <v>178</v>
      </c>
      <c r="E183" s="42"/>
      <c r="F183" s="221" t="s">
        <v>393</v>
      </c>
      <c r="G183" s="42"/>
      <c r="H183" s="42"/>
      <c r="I183" s="222"/>
      <c r="J183" s="42"/>
      <c r="K183" s="42"/>
      <c r="L183" s="46"/>
      <c r="M183" s="223"/>
      <c r="N183" s="22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178</v>
      </c>
      <c r="AU183" s="19" t="s">
        <v>82</v>
      </c>
    </row>
    <row r="184" s="2" customFormat="1" ht="16.5" customHeight="1">
      <c r="A184" s="40"/>
      <c r="B184" s="41"/>
      <c r="C184" s="207" t="s">
        <v>8</v>
      </c>
      <c r="D184" s="207" t="s">
        <v>171</v>
      </c>
      <c r="E184" s="208" t="s">
        <v>395</v>
      </c>
      <c r="F184" s="209" t="s">
        <v>396</v>
      </c>
      <c r="G184" s="210" t="s">
        <v>390</v>
      </c>
      <c r="H184" s="211">
        <v>1</v>
      </c>
      <c r="I184" s="212"/>
      <c r="J184" s="213">
        <f>ROUND(I184*H184,2)</f>
        <v>0</v>
      </c>
      <c r="K184" s="209" t="s">
        <v>175</v>
      </c>
      <c r="L184" s="46"/>
      <c r="M184" s="214" t="s">
        <v>19</v>
      </c>
      <c r="N184" s="215" t="s">
        <v>43</v>
      </c>
      <c r="O184" s="86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8" t="s">
        <v>391</v>
      </c>
      <c r="AT184" s="218" t="s">
        <v>171</v>
      </c>
      <c r="AU184" s="218" t="s">
        <v>82</v>
      </c>
      <c r="AY184" s="19" t="s">
        <v>168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80</v>
      </c>
      <c r="BK184" s="219">
        <f>ROUND(I184*H184,2)</f>
        <v>0</v>
      </c>
      <c r="BL184" s="19" t="s">
        <v>391</v>
      </c>
      <c r="BM184" s="218" t="s">
        <v>487</v>
      </c>
    </row>
    <row r="185" s="2" customFormat="1">
      <c r="A185" s="40"/>
      <c r="B185" s="41"/>
      <c r="C185" s="42"/>
      <c r="D185" s="220" t="s">
        <v>178</v>
      </c>
      <c r="E185" s="42"/>
      <c r="F185" s="221" t="s">
        <v>398</v>
      </c>
      <c r="G185" s="42"/>
      <c r="H185" s="42"/>
      <c r="I185" s="222"/>
      <c r="J185" s="42"/>
      <c r="K185" s="42"/>
      <c r="L185" s="46"/>
      <c r="M185" s="268"/>
      <c r="N185" s="269"/>
      <c r="O185" s="270"/>
      <c r="P185" s="270"/>
      <c r="Q185" s="270"/>
      <c r="R185" s="270"/>
      <c r="S185" s="270"/>
      <c r="T185" s="271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178</v>
      </c>
      <c r="AU185" s="19" t="s">
        <v>82</v>
      </c>
    </row>
    <row r="186" s="2" customFormat="1" ht="6.96" customHeight="1">
      <c r="A186" s="40"/>
      <c r="B186" s="61"/>
      <c r="C186" s="62"/>
      <c r="D186" s="62"/>
      <c r="E186" s="62"/>
      <c r="F186" s="62"/>
      <c r="G186" s="62"/>
      <c r="H186" s="62"/>
      <c r="I186" s="62"/>
      <c r="J186" s="62"/>
      <c r="K186" s="62"/>
      <c r="L186" s="46"/>
      <c r="M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</row>
  </sheetData>
  <sheetProtection sheet="1" autoFilter="0" formatColumns="0" formatRows="0" objects="1" scenarios="1" spinCount="100000" saltValue="l2qwdyLsaSDfTz329QIl8on+7rxl//5NLLvcKiRfcrhcI6EGGT4zPcf85P1ck6P1YWtjjA1Sy1cjNTdeoXrtpA==" hashValue="znbWhRxAAbwS5HaFuK7+5w4LZcxdiRunsHNCTVR1WxjHqSqTpd/uDpylJJ4997pfqtXE4vl2MbZ89EUH5RYMpw==" algorithmName="SHA-512" password="CC35"/>
  <autoFilter ref="C85:K18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132154204"/>
    <hyperlink ref="F94" r:id="rId2" display="https://podminky.urs.cz/item/CS_URS_2024_01/162551107"/>
    <hyperlink ref="F101" r:id="rId3" display="https://podminky.urs.cz/item/CS_URS_2024_01/162551108"/>
    <hyperlink ref="F108" r:id="rId4" display="https://podminky.urs.cz/item/CS_URS_2024_01/167151111"/>
    <hyperlink ref="F115" r:id="rId5" display="https://podminky.urs.cz/item/CS_URS_2024_01/171201221"/>
    <hyperlink ref="F121" r:id="rId6" display="https://podminky.urs.cz/item/CS_URS_2024_01/171251201"/>
    <hyperlink ref="F128" r:id="rId7" display="https://podminky.urs.cz/item/CS_URS_2024_01/174151101"/>
    <hyperlink ref="F137" r:id="rId8" display="https://podminky.urs.cz/item/CS_URS_2024_01/175111101"/>
    <hyperlink ref="F144" r:id="rId9" display="https://podminky.urs.cz/item/CS_URS_2024_01/451572111"/>
    <hyperlink ref="F150" r:id="rId10" display="https://podminky.urs.cz/item/CS_URS_2024_01/831352121"/>
    <hyperlink ref="F154" r:id="rId11" display="https://podminky.urs.cz/item/CS_URS_2024_01/871270310"/>
    <hyperlink ref="F158" r:id="rId12" display="https://podminky.urs.cz/item/CS_URS_2024_01/871350310"/>
    <hyperlink ref="F162" r:id="rId13" display="https://podminky.urs.cz/item/CS_URS_2024_01/892352121"/>
    <hyperlink ref="F165" r:id="rId14" display="https://podminky.urs.cz/item/CS_URS_2024_01/894812202"/>
    <hyperlink ref="F167" r:id="rId15" display="https://podminky.urs.cz/item/CS_URS_2024_01/894812232"/>
    <hyperlink ref="F169" r:id="rId16" display="https://podminky.urs.cz/item/CS_URS_2024_01/894812233"/>
    <hyperlink ref="F171" r:id="rId17" display="https://podminky.urs.cz/item/CS_URS_2024_01/894812262"/>
    <hyperlink ref="F173" r:id="rId18" display="https://podminky.urs.cz/item/CS_URS_2024_01/899623141"/>
    <hyperlink ref="F177" r:id="rId19" display="https://podminky.urs.cz/item/CS_URS_2024_01/998276101"/>
    <hyperlink ref="F179" r:id="rId20" display="https://podminky.urs.cz/item/CS_URS_2024_01/998276124"/>
    <hyperlink ref="F183" r:id="rId21" display="https://podminky.urs.cz/item/CS_URS_2024_01/012103000"/>
    <hyperlink ref="F185" r:id="rId22" display="https://podminky.urs.cz/item/CS_URS_2024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  <c r="AZ2" s="130" t="s">
        <v>399</v>
      </c>
      <c r="BA2" s="130" t="s">
        <v>488</v>
      </c>
      <c r="BB2" s="130" t="s">
        <v>19</v>
      </c>
      <c r="BC2" s="130" t="s">
        <v>489</v>
      </c>
      <c r="BD2" s="130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490</v>
      </c>
      <c r="BA3" s="130" t="s">
        <v>491</v>
      </c>
      <c r="BB3" s="130" t="s">
        <v>112</v>
      </c>
      <c r="BC3" s="130" t="s">
        <v>492</v>
      </c>
      <c r="BD3" s="130" t="s">
        <v>96</v>
      </c>
    </row>
    <row r="4" s="1" customFormat="1" ht="24.96" customHeight="1">
      <c r="B4" s="22"/>
      <c r="D4" s="133" t="s">
        <v>100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6.25" customHeight="1">
      <c r="B7" s="22"/>
      <c r="E7" s="136" t="str">
        <f>'Rekapitulace stavby'!K6</f>
        <v>Rekonstrukce čtyř antukových kurtů včetně zázemí, parc. č. 2193/1, 2192, Žďár nad Sázavou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493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10. 4. 2024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35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36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38</v>
      </c>
      <c r="E30" s="40"/>
      <c r="F30" s="40"/>
      <c r="G30" s="40"/>
      <c r="H30" s="40"/>
      <c r="I30" s="40"/>
      <c r="J30" s="147">
        <f>ROUND(J87,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40</v>
      </c>
      <c r="G32" s="40"/>
      <c r="H32" s="40"/>
      <c r="I32" s="148" t="s">
        <v>39</v>
      </c>
      <c r="J32" s="148" t="s">
        <v>41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42</v>
      </c>
      <c r="E33" s="135" t="s">
        <v>43</v>
      </c>
      <c r="F33" s="150">
        <f>ROUND((SUM(BE87:BE181)),  2)</f>
        <v>0</v>
      </c>
      <c r="G33" s="40"/>
      <c r="H33" s="40"/>
      <c r="I33" s="151">
        <v>0.20999999999999999</v>
      </c>
      <c r="J33" s="150">
        <f>ROUND(((SUM(BE87:BE181))*I33),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44</v>
      </c>
      <c r="F34" s="150">
        <f>ROUND((SUM(BF87:BF181)),  2)</f>
        <v>0</v>
      </c>
      <c r="G34" s="40"/>
      <c r="H34" s="40"/>
      <c r="I34" s="151">
        <v>0.12</v>
      </c>
      <c r="J34" s="150">
        <f>ROUND(((SUM(BF87:BF181))*I34),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45</v>
      </c>
      <c r="F35" s="150">
        <f>ROUND((SUM(BG87:BG181)),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46</v>
      </c>
      <c r="F36" s="150">
        <f>ROUND((SUM(BH87:BH181)),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47</v>
      </c>
      <c r="F37" s="150">
        <f>ROUND((SUM(BI87:BI181)),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141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Rekonstrukce čtyř antukových kurtů včetně zázemí, parc. č. 2193/1, 2192, Žďár nad Sázavou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Areálový vodovod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Žďár nad Sázavou</v>
      </c>
      <c r="G52" s="42"/>
      <c r="H52" s="42"/>
      <c r="I52" s="34" t="s">
        <v>23</v>
      </c>
      <c r="J52" s="74" t="str">
        <f>IF(J12="","",J12)</f>
        <v>10. 4. 2024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>Ing. Lukáš Nekvinda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David Kolouch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142</v>
      </c>
      <c r="D57" s="165"/>
      <c r="E57" s="165"/>
      <c r="F57" s="165"/>
      <c r="G57" s="165"/>
      <c r="H57" s="165"/>
      <c r="I57" s="165"/>
      <c r="J57" s="166" t="s">
        <v>143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144</v>
      </c>
    </row>
    <row r="60" s="9" customFormat="1" ht="24.96" customHeight="1">
      <c r="A60" s="9"/>
      <c r="B60" s="168"/>
      <c r="C60" s="169"/>
      <c r="D60" s="170" t="s">
        <v>145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146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148</v>
      </c>
      <c r="E62" s="177"/>
      <c r="F62" s="177"/>
      <c r="G62" s="177"/>
      <c r="H62" s="177"/>
      <c r="I62" s="177"/>
      <c r="J62" s="178">
        <f>J135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150</v>
      </c>
      <c r="E63" s="177"/>
      <c r="F63" s="177"/>
      <c r="G63" s="177"/>
      <c r="H63" s="177"/>
      <c r="I63" s="177"/>
      <c r="J63" s="178">
        <f>J154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494</v>
      </c>
      <c r="E64" s="171"/>
      <c r="F64" s="171"/>
      <c r="G64" s="171"/>
      <c r="H64" s="171"/>
      <c r="I64" s="171"/>
      <c r="J64" s="172">
        <f>J159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495</v>
      </c>
      <c r="E65" s="177"/>
      <c r="F65" s="177"/>
      <c r="G65" s="177"/>
      <c r="H65" s="177"/>
      <c r="I65" s="177"/>
      <c r="J65" s="178">
        <f>J160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151</v>
      </c>
      <c r="E66" s="171"/>
      <c r="F66" s="171"/>
      <c r="G66" s="171"/>
      <c r="H66" s="171"/>
      <c r="I66" s="171"/>
      <c r="J66" s="172">
        <f>J176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152</v>
      </c>
      <c r="E67" s="177"/>
      <c r="F67" s="177"/>
      <c r="G67" s="177"/>
      <c r="H67" s="177"/>
      <c r="I67" s="177"/>
      <c r="J67" s="178">
        <f>J177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153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6.25" customHeight="1">
      <c r="A77" s="40"/>
      <c r="B77" s="41"/>
      <c r="C77" s="42"/>
      <c r="D77" s="42"/>
      <c r="E77" s="163" t="str">
        <f>E7</f>
        <v>Rekonstrukce čtyř antukových kurtů včetně zázemí, parc. č. 2193/1, 2192, Žďár nad Sázavou</v>
      </c>
      <c r="F77" s="34"/>
      <c r="G77" s="34"/>
      <c r="H77" s="34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114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03 - Areálový vodovod</v>
      </c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Žďár nad Sázavou</v>
      </c>
      <c r="G81" s="42"/>
      <c r="H81" s="42"/>
      <c r="I81" s="34" t="s">
        <v>23</v>
      </c>
      <c r="J81" s="74" t="str">
        <f>IF(J12="","",J12)</f>
        <v>10. 4. 2024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Město Žďár nad Sázavou</v>
      </c>
      <c r="G83" s="42"/>
      <c r="H83" s="42"/>
      <c r="I83" s="34" t="s">
        <v>31</v>
      </c>
      <c r="J83" s="38" t="str">
        <f>E21</f>
        <v>Ing. Lukáš Nekvinda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Ing. David Kolouch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0"/>
      <c r="B86" s="181"/>
      <c r="C86" s="182" t="s">
        <v>154</v>
      </c>
      <c r="D86" s="183" t="s">
        <v>57</v>
      </c>
      <c r="E86" s="183" t="s">
        <v>53</v>
      </c>
      <c r="F86" s="183" t="s">
        <v>54</v>
      </c>
      <c r="G86" s="183" t="s">
        <v>155</v>
      </c>
      <c r="H86" s="183" t="s">
        <v>156</v>
      </c>
      <c r="I86" s="183" t="s">
        <v>157</v>
      </c>
      <c r="J86" s="183" t="s">
        <v>143</v>
      </c>
      <c r="K86" s="184" t="s">
        <v>158</v>
      </c>
      <c r="L86" s="185"/>
      <c r="M86" s="94" t="s">
        <v>19</v>
      </c>
      <c r="N86" s="95" t="s">
        <v>42</v>
      </c>
      <c r="O86" s="95" t="s">
        <v>159</v>
      </c>
      <c r="P86" s="95" t="s">
        <v>160</v>
      </c>
      <c r="Q86" s="95" t="s">
        <v>161</v>
      </c>
      <c r="R86" s="95" t="s">
        <v>162</v>
      </c>
      <c r="S86" s="95" t="s">
        <v>163</v>
      </c>
      <c r="T86" s="96" t="s">
        <v>164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0"/>
      <c r="B87" s="41"/>
      <c r="C87" s="101" t="s">
        <v>165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P88+P159+P176</f>
        <v>0</v>
      </c>
      <c r="Q87" s="98"/>
      <c r="R87" s="188">
        <f>R88+R159+R176</f>
        <v>5.9863520000000001</v>
      </c>
      <c r="S87" s="98"/>
      <c r="T87" s="189">
        <f>T88+T159+T176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144</v>
      </c>
      <c r="BK87" s="190">
        <f>BK88+BK159+BK176</f>
        <v>0</v>
      </c>
    </row>
    <row r="88" s="12" customFormat="1" ht="25.92" customHeight="1">
      <c r="A88" s="12"/>
      <c r="B88" s="191"/>
      <c r="C88" s="192"/>
      <c r="D88" s="193" t="s">
        <v>71</v>
      </c>
      <c r="E88" s="194" t="s">
        <v>166</v>
      </c>
      <c r="F88" s="194" t="s">
        <v>167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P89+P135+P154</f>
        <v>0</v>
      </c>
      <c r="Q88" s="199"/>
      <c r="R88" s="200">
        <f>R89+R135+R154</f>
        <v>5.9735719999999999</v>
      </c>
      <c r="S88" s="199"/>
      <c r="T88" s="201">
        <f>T89+T135+T154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71</v>
      </c>
      <c r="AU88" s="203" t="s">
        <v>72</v>
      </c>
      <c r="AY88" s="202" t="s">
        <v>168</v>
      </c>
      <c r="BK88" s="204">
        <f>BK89+BK135+BK154</f>
        <v>0</v>
      </c>
    </row>
    <row r="89" s="12" customFormat="1" ht="22.8" customHeight="1">
      <c r="A89" s="12"/>
      <c r="B89" s="191"/>
      <c r="C89" s="192"/>
      <c r="D89" s="193" t="s">
        <v>71</v>
      </c>
      <c r="E89" s="205" t="s">
        <v>80</v>
      </c>
      <c r="F89" s="205" t="s">
        <v>169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SUM(P90:P134)</f>
        <v>0</v>
      </c>
      <c r="Q89" s="199"/>
      <c r="R89" s="200">
        <f>SUM(R90:R134)</f>
        <v>4.0380000000000003</v>
      </c>
      <c r="S89" s="199"/>
      <c r="T89" s="201">
        <f>SUM(T90:T134)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80</v>
      </c>
      <c r="AT89" s="203" t="s">
        <v>71</v>
      </c>
      <c r="AU89" s="203" t="s">
        <v>80</v>
      </c>
      <c r="AY89" s="202" t="s">
        <v>168</v>
      </c>
      <c r="BK89" s="204">
        <f>SUM(BK90:BK134)</f>
        <v>0</v>
      </c>
    </row>
    <row r="90" s="2" customFormat="1" ht="44.25" customHeight="1">
      <c r="A90" s="40"/>
      <c r="B90" s="41"/>
      <c r="C90" s="207" t="s">
        <v>232</v>
      </c>
      <c r="D90" s="207" t="s">
        <v>171</v>
      </c>
      <c r="E90" s="208" t="s">
        <v>496</v>
      </c>
      <c r="F90" s="209" t="s">
        <v>497</v>
      </c>
      <c r="G90" s="210" t="s">
        <v>174</v>
      </c>
      <c r="H90" s="211">
        <v>13.183999999999999</v>
      </c>
      <c r="I90" s="212"/>
      <c r="J90" s="213">
        <f>ROUND(I90*H90,2)</f>
        <v>0</v>
      </c>
      <c r="K90" s="209" t="s">
        <v>175</v>
      </c>
      <c r="L90" s="46"/>
      <c r="M90" s="214" t="s">
        <v>19</v>
      </c>
      <c r="N90" s="215" t="s">
        <v>43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176</v>
      </c>
      <c r="AT90" s="218" t="s">
        <v>171</v>
      </c>
      <c r="AU90" s="218" t="s">
        <v>82</v>
      </c>
      <c r="AY90" s="19" t="s">
        <v>168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80</v>
      </c>
      <c r="BK90" s="219">
        <f>ROUND(I90*H90,2)</f>
        <v>0</v>
      </c>
      <c r="BL90" s="19" t="s">
        <v>176</v>
      </c>
      <c r="BM90" s="218" t="s">
        <v>498</v>
      </c>
    </row>
    <row r="91" s="2" customFormat="1">
      <c r="A91" s="40"/>
      <c r="B91" s="41"/>
      <c r="C91" s="42"/>
      <c r="D91" s="220" t="s">
        <v>178</v>
      </c>
      <c r="E91" s="42"/>
      <c r="F91" s="221" t="s">
        <v>499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178</v>
      </c>
      <c r="AU91" s="19" t="s">
        <v>82</v>
      </c>
    </row>
    <row r="92" s="14" customFormat="1">
      <c r="A92" s="14"/>
      <c r="B92" s="237"/>
      <c r="C92" s="238"/>
      <c r="D92" s="227" t="s">
        <v>180</v>
      </c>
      <c r="E92" s="239" t="s">
        <v>19</v>
      </c>
      <c r="F92" s="240" t="s">
        <v>411</v>
      </c>
      <c r="G92" s="238"/>
      <c r="H92" s="239" t="s">
        <v>19</v>
      </c>
      <c r="I92" s="241"/>
      <c r="J92" s="238"/>
      <c r="K92" s="238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180</v>
      </c>
      <c r="AU92" s="246" t="s">
        <v>82</v>
      </c>
      <c r="AV92" s="14" t="s">
        <v>80</v>
      </c>
      <c r="AW92" s="14" t="s">
        <v>33</v>
      </c>
      <c r="AX92" s="14" t="s">
        <v>72</v>
      </c>
      <c r="AY92" s="246" t="s">
        <v>168</v>
      </c>
    </row>
    <row r="93" s="13" customFormat="1">
      <c r="A93" s="13"/>
      <c r="B93" s="225"/>
      <c r="C93" s="226"/>
      <c r="D93" s="227" t="s">
        <v>180</v>
      </c>
      <c r="E93" s="228" t="s">
        <v>19</v>
      </c>
      <c r="F93" s="229" t="s">
        <v>500</v>
      </c>
      <c r="G93" s="226"/>
      <c r="H93" s="230">
        <v>13.183999999999999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180</v>
      </c>
      <c r="AU93" s="236" t="s">
        <v>82</v>
      </c>
      <c r="AV93" s="13" t="s">
        <v>82</v>
      </c>
      <c r="AW93" s="13" t="s">
        <v>33</v>
      </c>
      <c r="AX93" s="13" t="s">
        <v>80</v>
      </c>
      <c r="AY93" s="236" t="s">
        <v>168</v>
      </c>
    </row>
    <row r="94" s="2" customFormat="1" ht="62.7" customHeight="1">
      <c r="A94" s="40"/>
      <c r="B94" s="41"/>
      <c r="C94" s="207" t="s">
        <v>367</v>
      </c>
      <c r="D94" s="207" t="s">
        <v>171</v>
      </c>
      <c r="E94" s="208" t="s">
        <v>200</v>
      </c>
      <c r="F94" s="209" t="s">
        <v>201</v>
      </c>
      <c r="G94" s="210" t="s">
        <v>174</v>
      </c>
      <c r="H94" s="211">
        <v>5.5830000000000002</v>
      </c>
      <c r="I94" s="212"/>
      <c r="J94" s="213">
        <f>ROUND(I94*H94,2)</f>
        <v>0</v>
      </c>
      <c r="K94" s="209" t="s">
        <v>175</v>
      </c>
      <c r="L94" s="46"/>
      <c r="M94" s="214" t="s">
        <v>19</v>
      </c>
      <c r="N94" s="215" t="s">
        <v>43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176</v>
      </c>
      <c r="AT94" s="218" t="s">
        <v>171</v>
      </c>
      <c r="AU94" s="218" t="s">
        <v>82</v>
      </c>
      <c r="AY94" s="19" t="s">
        <v>168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80</v>
      </c>
      <c r="BK94" s="219">
        <f>ROUND(I94*H94,2)</f>
        <v>0</v>
      </c>
      <c r="BL94" s="19" t="s">
        <v>176</v>
      </c>
      <c r="BM94" s="218" t="s">
        <v>501</v>
      </c>
    </row>
    <row r="95" s="2" customFormat="1">
      <c r="A95" s="40"/>
      <c r="B95" s="41"/>
      <c r="C95" s="42"/>
      <c r="D95" s="220" t="s">
        <v>178</v>
      </c>
      <c r="E95" s="42"/>
      <c r="F95" s="221" t="s">
        <v>203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178</v>
      </c>
      <c r="AU95" s="19" t="s">
        <v>82</v>
      </c>
    </row>
    <row r="96" s="14" customFormat="1">
      <c r="A96" s="14"/>
      <c r="B96" s="237"/>
      <c r="C96" s="238"/>
      <c r="D96" s="227" t="s">
        <v>180</v>
      </c>
      <c r="E96" s="239" t="s">
        <v>19</v>
      </c>
      <c r="F96" s="240" t="s">
        <v>187</v>
      </c>
      <c r="G96" s="238"/>
      <c r="H96" s="239" t="s">
        <v>19</v>
      </c>
      <c r="I96" s="241"/>
      <c r="J96" s="238"/>
      <c r="K96" s="238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180</v>
      </c>
      <c r="AU96" s="246" t="s">
        <v>82</v>
      </c>
      <c r="AV96" s="14" t="s">
        <v>80</v>
      </c>
      <c r="AW96" s="14" t="s">
        <v>33</v>
      </c>
      <c r="AX96" s="14" t="s">
        <v>72</v>
      </c>
      <c r="AY96" s="246" t="s">
        <v>168</v>
      </c>
    </row>
    <row r="97" s="13" customFormat="1">
      <c r="A97" s="13"/>
      <c r="B97" s="225"/>
      <c r="C97" s="226"/>
      <c r="D97" s="227" t="s">
        <v>180</v>
      </c>
      <c r="E97" s="228" t="s">
        <v>19</v>
      </c>
      <c r="F97" s="229" t="s">
        <v>500</v>
      </c>
      <c r="G97" s="226"/>
      <c r="H97" s="230">
        <v>13.183999999999999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180</v>
      </c>
      <c r="AU97" s="236" t="s">
        <v>82</v>
      </c>
      <c r="AV97" s="13" t="s">
        <v>82</v>
      </c>
      <c r="AW97" s="13" t="s">
        <v>33</v>
      </c>
      <c r="AX97" s="13" t="s">
        <v>72</v>
      </c>
      <c r="AY97" s="236" t="s">
        <v>168</v>
      </c>
    </row>
    <row r="98" s="14" customFormat="1">
      <c r="A98" s="14"/>
      <c r="B98" s="237"/>
      <c r="C98" s="238"/>
      <c r="D98" s="227" t="s">
        <v>180</v>
      </c>
      <c r="E98" s="239" t="s">
        <v>19</v>
      </c>
      <c r="F98" s="240" t="s">
        <v>188</v>
      </c>
      <c r="G98" s="238"/>
      <c r="H98" s="239" t="s">
        <v>19</v>
      </c>
      <c r="I98" s="241"/>
      <c r="J98" s="238"/>
      <c r="K98" s="238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180</v>
      </c>
      <c r="AU98" s="246" t="s">
        <v>82</v>
      </c>
      <c r="AV98" s="14" t="s">
        <v>80</v>
      </c>
      <c r="AW98" s="14" t="s">
        <v>33</v>
      </c>
      <c r="AX98" s="14" t="s">
        <v>72</v>
      </c>
      <c r="AY98" s="246" t="s">
        <v>168</v>
      </c>
    </row>
    <row r="99" s="13" customFormat="1">
      <c r="A99" s="13"/>
      <c r="B99" s="225"/>
      <c r="C99" s="226"/>
      <c r="D99" s="227" t="s">
        <v>180</v>
      </c>
      <c r="E99" s="228" t="s">
        <v>19</v>
      </c>
      <c r="F99" s="229" t="s">
        <v>502</v>
      </c>
      <c r="G99" s="226"/>
      <c r="H99" s="230">
        <v>-7.601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180</v>
      </c>
      <c r="AU99" s="236" t="s">
        <v>82</v>
      </c>
      <c r="AV99" s="13" t="s">
        <v>82</v>
      </c>
      <c r="AW99" s="13" t="s">
        <v>33</v>
      </c>
      <c r="AX99" s="13" t="s">
        <v>72</v>
      </c>
      <c r="AY99" s="236" t="s">
        <v>168</v>
      </c>
    </row>
    <row r="100" s="15" customFormat="1">
      <c r="A100" s="15"/>
      <c r="B100" s="247"/>
      <c r="C100" s="248"/>
      <c r="D100" s="227" t="s">
        <v>180</v>
      </c>
      <c r="E100" s="249" t="s">
        <v>19</v>
      </c>
      <c r="F100" s="250" t="s">
        <v>190</v>
      </c>
      <c r="G100" s="248"/>
      <c r="H100" s="251">
        <v>5.5830000000000002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7" t="s">
        <v>180</v>
      </c>
      <c r="AU100" s="257" t="s">
        <v>82</v>
      </c>
      <c r="AV100" s="15" t="s">
        <v>176</v>
      </c>
      <c r="AW100" s="15" t="s">
        <v>33</v>
      </c>
      <c r="AX100" s="15" t="s">
        <v>80</v>
      </c>
      <c r="AY100" s="257" t="s">
        <v>168</v>
      </c>
    </row>
    <row r="101" s="2" customFormat="1" ht="44.25" customHeight="1">
      <c r="A101" s="40"/>
      <c r="B101" s="41"/>
      <c r="C101" s="207" t="s">
        <v>281</v>
      </c>
      <c r="D101" s="207" t="s">
        <v>171</v>
      </c>
      <c r="E101" s="208" t="s">
        <v>503</v>
      </c>
      <c r="F101" s="209" t="s">
        <v>504</v>
      </c>
      <c r="G101" s="210" t="s">
        <v>174</v>
      </c>
      <c r="H101" s="211">
        <v>13.183999999999999</v>
      </c>
      <c r="I101" s="212"/>
      <c r="J101" s="213">
        <f>ROUND(I101*H101,2)</f>
        <v>0</v>
      </c>
      <c r="K101" s="209" t="s">
        <v>175</v>
      </c>
      <c r="L101" s="46"/>
      <c r="M101" s="214" t="s">
        <v>19</v>
      </c>
      <c r="N101" s="215" t="s">
        <v>43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176</v>
      </c>
      <c r="AT101" s="218" t="s">
        <v>171</v>
      </c>
      <c r="AU101" s="218" t="s">
        <v>82</v>
      </c>
      <c r="AY101" s="19" t="s">
        <v>168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80</v>
      </c>
      <c r="BK101" s="219">
        <f>ROUND(I101*H101,2)</f>
        <v>0</v>
      </c>
      <c r="BL101" s="19" t="s">
        <v>176</v>
      </c>
      <c r="BM101" s="218" t="s">
        <v>505</v>
      </c>
    </row>
    <row r="102" s="2" customFormat="1">
      <c r="A102" s="40"/>
      <c r="B102" s="41"/>
      <c r="C102" s="42"/>
      <c r="D102" s="220" t="s">
        <v>178</v>
      </c>
      <c r="E102" s="42"/>
      <c r="F102" s="221" t="s">
        <v>506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178</v>
      </c>
      <c r="AU102" s="19" t="s">
        <v>82</v>
      </c>
    </row>
    <row r="103" s="14" customFormat="1">
      <c r="A103" s="14"/>
      <c r="B103" s="237"/>
      <c r="C103" s="238"/>
      <c r="D103" s="227" t="s">
        <v>180</v>
      </c>
      <c r="E103" s="239" t="s">
        <v>19</v>
      </c>
      <c r="F103" s="240" t="s">
        <v>196</v>
      </c>
      <c r="G103" s="238"/>
      <c r="H103" s="239" t="s">
        <v>19</v>
      </c>
      <c r="I103" s="241"/>
      <c r="J103" s="238"/>
      <c r="K103" s="238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180</v>
      </c>
      <c r="AU103" s="246" t="s">
        <v>82</v>
      </c>
      <c r="AV103" s="14" t="s">
        <v>80</v>
      </c>
      <c r="AW103" s="14" t="s">
        <v>33</v>
      </c>
      <c r="AX103" s="14" t="s">
        <v>72</v>
      </c>
      <c r="AY103" s="246" t="s">
        <v>168</v>
      </c>
    </row>
    <row r="104" s="13" customFormat="1">
      <c r="A104" s="13"/>
      <c r="B104" s="225"/>
      <c r="C104" s="226"/>
      <c r="D104" s="227" t="s">
        <v>180</v>
      </c>
      <c r="E104" s="228" t="s">
        <v>19</v>
      </c>
      <c r="F104" s="229" t="s">
        <v>507</v>
      </c>
      <c r="G104" s="226"/>
      <c r="H104" s="230">
        <v>5.5830000000000002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180</v>
      </c>
      <c r="AU104" s="236" t="s">
        <v>82</v>
      </c>
      <c r="AV104" s="13" t="s">
        <v>82</v>
      </c>
      <c r="AW104" s="13" t="s">
        <v>33</v>
      </c>
      <c r="AX104" s="13" t="s">
        <v>72</v>
      </c>
      <c r="AY104" s="236" t="s">
        <v>168</v>
      </c>
    </row>
    <row r="105" s="14" customFormat="1">
      <c r="A105" s="14"/>
      <c r="B105" s="237"/>
      <c r="C105" s="238"/>
      <c r="D105" s="227" t="s">
        <v>180</v>
      </c>
      <c r="E105" s="239" t="s">
        <v>19</v>
      </c>
      <c r="F105" s="240" t="s">
        <v>188</v>
      </c>
      <c r="G105" s="238"/>
      <c r="H105" s="239" t="s">
        <v>19</v>
      </c>
      <c r="I105" s="241"/>
      <c r="J105" s="238"/>
      <c r="K105" s="238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180</v>
      </c>
      <c r="AU105" s="246" t="s">
        <v>82</v>
      </c>
      <c r="AV105" s="14" t="s">
        <v>80</v>
      </c>
      <c r="AW105" s="14" t="s">
        <v>33</v>
      </c>
      <c r="AX105" s="14" t="s">
        <v>72</v>
      </c>
      <c r="AY105" s="246" t="s">
        <v>168</v>
      </c>
    </row>
    <row r="106" s="13" customFormat="1">
      <c r="A106" s="13"/>
      <c r="B106" s="225"/>
      <c r="C106" s="226"/>
      <c r="D106" s="227" t="s">
        <v>180</v>
      </c>
      <c r="E106" s="228" t="s">
        <v>19</v>
      </c>
      <c r="F106" s="229" t="s">
        <v>508</v>
      </c>
      <c r="G106" s="226"/>
      <c r="H106" s="230">
        <v>7.601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180</v>
      </c>
      <c r="AU106" s="236" t="s">
        <v>82</v>
      </c>
      <c r="AV106" s="13" t="s">
        <v>82</v>
      </c>
      <c r="AW106" s="13" t="s">
        <v>33</v>
      </c>
      <c r="AX106" s="13" t="s">
        <v>72</v>
      </c>
      <c r="AY106" s="236" t="s">
        <v>168</v>
      </c>
    </row>
    <row r="107" s="15" customFormat="1">
      <c r="A107" s="15"/>
      <c r="B107" s="247"/>
      <c r="C107" s="248"/>
      <c r="D107" s="227" t="s">
        <v>180</v>
      </c>
      <c r="E107" s="249" t="s">
        <v>19</v>
      </c>
      <c r="F107" s="250" t="s">
        <v>190</v>
      </c>
      <c r="G107" s="248"/>
      <c r="H107" s="251">
        <v>13.183999999999999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180</v>
      </c>
      <c r="AU107" s="257" t="s">
        <v>82</v>
      </c>
      <c r="AV107" s="15" t="s">
        <v>176</v>
      </c>
      <c r="AW107" s="15" t="s">
        <v>33</v>
      </c>
      <c r="AX107" s="15" t="s">
        <v>80</v>
      </c>
      <c r="AY107" s="257" t="s">
        <v>168</v>
      </c>
    </row>
    <row r="108" s="2" customFormat="1" ht="44.25" customHeight="1">
      <c r="A108" s="40"/>
      <c r="B108" s="41"/>
      <c r="C108" s="207" t="s">
        <v>182</v>
      </c>
      <c r="D108" s="207" t="s">
        <v>171</v>
      </c>
      <c r="E108" s="208" t="s">
        <v>206</v>
      </c>
      <c r="F108" s="209" t="s">
        <v>207</v>
      </c>
      <c r="G108" s="210" t="s">
        <v>208</v>
      </c>
      <c r="H108" s="211">
        <v>10.049</v>
      </c>
      <c r="I108" s="212"/>
      <c r="J108" s="213">
        <f>ROUND(I108*H108,2)</f>
        <v>0</v>
      </c>
      <c r="K108" s="209" t="s">
        <v>175</v>
      </c>
      <c r="L108" s="46"/>
      <c r="M108" s="214" t="s">
        <v>19</v>
      </c>
      <c r="N108" s="215" t="s">
        <v>43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176</v>
      </c>
      <c r="AT108" s="218" t="s">
        <v>171</v>
      </c>
      <c r="AU108" s="218" t="s">
        <v>82</v>
      </c>
      <c r="AY108" s="19" t="s">
        <v>168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80</v>
      </c>
      <c r="BK108" s="219">
        <f>ROUND(I108*H108,2)</f>
        <v>0</v>
      </c>
      <c r="BL108" s="19" t="s">
        <v>176</v>
      </c>
      <c r="BM108" s="218" t="s">
        <v>509</v>
      </c>
    </row>
    <row r="109" s="2" customFormat="1">
      <c r="A109" s="40"/>
      <c r="B109" s="41"/>
      <c r="C109" s="42"/>
      <c r="D109" s="220" t="s">
        <v>178</v>
      </c>
      <c r="E109" s="42"/>
      <c r="F109" s="221" t="s">
        <v>210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178</v>
      </c>
      <c r="AU109" s="19" t="s">
        <v>82</v>
      </c>
    </row>
    <row r="110" s="14" customFormat="1">
      <c r="A110" s="14"/>
      <c r="B110" s="237"/>
      <c r="C110" s="238"/>
      <c r="D110" s="227" t="s">
        <v>180</v>
      </c>
      <c r="E110" s="239" t="s">
        <v>19</v>
      </c>
      <c r="F110" s="240" t="s">
        <v>196</v>
      </c>
      <c r="G110" s="238"/>
      <c r="H110" s="239" t="s">
        <v>19</v>
      </c>
      <c r="I110" s="241"/>
      <c r="J110" s="238"/>
      <c r="K110" s="238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180</v>
      </c>
      <c r="AU110" s="246" t="s">
        <v>82</v>
      </c>
      <c r="AV110" s="14" t="s">
        <v>80</v>
      </c>
      <c r="AW110" s="14" t="s">
        <v>33</v>
      </c>
      <c r="AX110" s="14" t="s">
        <v>72</v>
      </c>
      <c r="AY110" s="246" t="s">
        <v>168</v>
      </c>
    </row>
    <row r="111" s="13" customFormat="1">
      <c r="A111" s="13"/>
      <c r="B111" s="225"/>
      <c r="C111" s="226"/>
      <c r="D111" s="227" t="s">
        <v>180</v>
      </c>
      <c r="E111" s="228" t="s">
        <v>19</v>
      </c>
      <c r="F111" s="229" t="s">
        <v>507</v>
      </c>
      <c r="G111" s="226"/>
      <c r="H111" s="230">
        <v>5.5830000000000002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180</v>
      </c>
      <c r="AU111" s="236" t="s">
        <v>82</v>
      </c>
      <c r="AV111" s="13" t="s">
        <v>82</v>
      </c>
      <c r="AW111" s="13" t="s">
        <v>33</v>
      </c>
      <c r="AX111" s="13" t="s">
        <v>72</v>
      </c>
      <c r="AY111" s="236" t="s">
        <v>168</v>
      </c>
    </row>
    <row r="112" s="15" customFormat="1">
      <c r="A112" s="15"/>
      <c r="B112" s="247"/>
      <c r="C112" s="248"/>
      <c r="D112" s="227" t="s">
        <v>180</v>
      </c>
      <c r="E112" s="249" t="s">
        <v>19</v>
      </c>
      <c r="F112" s="250" t="s">
        <v>190</v>
      </c>
      <c r="G112" s="248"/>
      <c r="H112" s="251">
        <v>5.5830000000000002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7" t="s">
        <v>180</v>
      </c>
      <c r="AU112" s="257" t="s">
        <v>82</v>
      </c>
      <c r="AV112" s="15" t="s">
        <v>176</v>
      </c>
      <c r="AW112" s="15" t="s">
        <v>33</v>
      </c>
      <c r="AX112" s="15" t="s">
        <v>80</v>
      </c>
      <c r="AY112" s="257" t="s">
        <v>168</v>
      </c>
    </row>
    <row r="113" s="13" customFormat="1">
      <c r="A113" s="13"/>
      <c r="B113" s="225"/>
      <c r="C113" s="226"/>
      <c r="D113" s="227" t="s">
        <v>180</v>
      </c>
      <c r="E113" s="226"/>
      <c r="F113" s="229" t="s">
        <v>510</v>
      </c>
      <c r="G113" s="226"/>
      <c r="H113" s="230">
        <v>10.049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180</v>
      </c>
      <c r="AU113" s="236" t="s">
        <v>82</v>
      </c>
      <c r="AV113" s="13" t="s">
        <v>82</v>
      </c>
      <c r="AW113" s="13" t="s">
        <v>4</v>
      </c>
      <c r="AX113" s="13" t="s">
        <v>80</v>
      </c>
      <c r="AY113" s="236" t="s">
        <v>168</v>
      </c>
    </row>
    <row r="114" s="2" customFormat="1" ht="37.8" customHeight="1">
      <c r="A114" s="40"/>
      <c r="B114" s="41"/>
      <c r="C114" s="207" t="s">
        <v>199</v>
      </c>
      <c r="D114" s="207" t="s">
        <v>171</v>
      </c>
      <c r="E114" s="208" t="s">
        <v>213</v>
      </c>
      <c r="F114" s="209" t="s">
        <v>214</v>
      </c>
      <c r="G114" s="210" t="s">
        <v>174</v>
      </c>
      <c r="H114" s="211">
        <v>18.766999999999999</v>
      </c>
      <c r="I114" s="212"/>
      <c r="J114" s="213">
        <f>ROUND(I114*H114,2)</f>
        <v>0</v>
      </c>
      <c r="K114" s="209" t="s">
        <v>175</v>
      </c>
      <c r="L114" s="46"/>
      <c r="M114" s="214" t="s">
        <v>19</v>
      </c>
      <c r="N114" s="215" t="s">
        <v>43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176</v>
      </c>
      <c r="AT114" s="218" t="s">
        <v>171</v>
      </c>
      <c r="AU114" s="218" t="s">
        <v>82</v>
      </c>
      <c r="AY114" s="19" t="s">
        <v>168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80</v>
      </c>
      <c r="BK114" s="219">
        <f>ROUND(I114*H114,2)</f>
        <v>0</v>
      </c>
      <c r="BL114" s="19" t="s">
        <v>176</v>
      </c>
      <c r="BM114" s="218" t="s">
        <v>511</v>
      </c>
    </row>
    <row r="115" s="2" customFormat="1">
      <c r="A115" s="40"/>
      <c r="B115" s="41"/>
      <c r="C115" s="42"/>
      <c r="D115" s="220" t="s">
        <v>178</v>
      </c>
      <c r="E115" s="42"/>
      <c r="F115" s="221" t="s">
        <v>216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178</v>
      </c>
      <c r="AU115" s="19" t="s">
        <v>82</v>
      </c>
    </row>
    <row r="116" s="14" customFormat="1">
      <c r="A116" s="14"/>
      <c r="B116" s="237"/>
      <c r="C116" s="238"/>
      <c r="D116" s="227" t="s">
        <v>180</v>
      </c>
      <c r="E116" s="239" t="s">
        <v>19</v>
      </c>
      <c r="F116" s="240" t="s">
        <v>217</v>
      </c>
      <c r="G116" s="238"/>
      <c r="H116" s="239" t="s">
        <v>19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180</v>
      </c>
      <c r="AU116" s="246" t="s">
        <v>82</v>
      </c>
      <c r="AV116" s="14" t="s">
        <v>80</v>
      </c>
      <c r="AW116" s="14" t="s">
        <v>33</v>
      </c>
      <c r="AX116" s="14" t="s">
        <v>72</v>
      </c>
      <c r="AY116" s="246" t="s">
        <v>168</v>
      </c>
    </row>
    <row r="117" s="13" customFormat="1">
      <c r="A117" s="13"/>
      <c r="B117" s="225"/>
      <c r="C117" s="226"/>
      <c r="D117" s="227" t="s">
        <v>180</v>
      </c>
      <c r="E117" s="228" t="s">
        <v>19</v>
      </c>
      <c r="F117" s="229" t="s">
        <v>507</v>
      </c>
      <c r="G117" s="226"/>
      <c r="H117" s="230">
        <v>5.5830000000000002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180</v>
      </c>
      <c r="AU117" s="236" t="s">
        <v>82</v>
      </c>
      <c r="AV117" s="13" t="s">
        <v>82</v>
      </c>
      <c r="AW117" s="13" t="s">
        <v>33</v>
      </c>
      <c r="AX117" s="13" t="s">
        <v>72</v>
      </c>
      <c r="AY117" s="236" t="s">
        <v>168</v>
      </c>
    </row>
    <row r="118" s="14" customFormat="1">
      <c r="A118" s="14"/>
      <c r="B118" s="237"/>
      <c r="C118" s="238"/>
      <c r="D118" s="227" t="s">
        <v>180</v>
      </c>
      <c r="E118" s="239" t="s">
        <v>19</v>
      </c>
      <c r="F118" s="240" t="s">
        <v>218</v>
      </c>
      <c r="G118" s="238"/>
      <c r="H118" s="239" t="s">
        <v>19</v>
      </c>
      <c r="I118" s="241"/>
      <c r="J118" s="238"/>
      <c r="K118" s="238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180</v>
      </c>
      <c r="AU118" s="246" t="s">
        <v>82</v>
      </c>
      <c r="AV118" s="14" t="s">
        <v>80</v>
      </c>
      <c r="AW118" s="14" t="s">
        <v>33</v>
      </c>
      <c r="AX118" s="14" t="s">
        <v>72</v>
      </c>
      <c r="AY118" s="246" t="s">
        <v>168</v>
      </c>
    </row>
    <row r="119" s="13" customFormat="1">
      <c r="A119" s="13"/>
      <c r="B119" s="225"/>
      <c r="C119" s="226"/>
      <c r="D119" s="227" t="s">
        <v>180</v>
      </c>
      <c r="E119" s="228" t="s">
        <v>19</v>
      </c>
      <c r="F119" s="229" t="s">
        <v>500</v>
      </c>
      <c r="G119" s="226"/>
      <c r="H119" s="230">
        <v>13.183999999999999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180</v>
      </c>
      <c r="AU119" s="236" t="s">
        <v>82</v>
      </c>
      <c r="AV119" s="13" t="s">
        <v>82</v>
      </c>
      <c r="AW119" s="13" t="s">
        <v>33</v>
      </c>
      <c r="AX119" s="13" t="s">
        <v>72</v>
      </c>
      <c r="AY119" s="236" t="s">
        <v>168</v>
      </c>
    </row>
    <row r="120" s="15" customFormat="1">
      <c r="A120" s="15"/>
      <c r="B120" s="247"/>
      <c r="C120" s="248"/>
      <c r="D120" s="227" t="s">
        <v>180</v>
      </c>
      <c r="E120" s="249" t="s">
        <v>19</v>
      </c>
      <c r="F120" s="250" t="s">
        <v>190</v>
      </c>
      <c r="G120" s="248"/>
      <c r="H120" s="251">
        <v>18.766999999999999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180</v>
      </c>
      <c r="AU120" s="257" t="s">
        <v>82</v>
      </c>
      <c r="AV120" s="15" t="s">
        <v>176</v>
      </c>
      <c r="AW120" s="15" t="s">
        <v>33</v>
      </c>
      <c r="AX120" s="15" t="s">
        <v>80</v>
      </c>
      <c r="AY120" s="257" t="s">
        <v>168</v>
      </c>
    </row>
    <row r="121" s="2" customFormat="1" ht="44.25" customHeight="1">
      <c r="A121" s="40"/>
      <c r="B121" s="41"/>
      <c r="C121" s="207" t="s">
        <v>219</v>
      </c>
      <c r="D121" s="207" t="s">
        <v>171</v>
      </c>
      <c r="E121" s="208" t="s">
        <v>220</v>
      </c>
      <c r="F121" s="209" t="s">
        <v>221</v>
      </c>
      <c r="G121" s="210" t="s">
        <v>174</v>
      </c>
      <c r="H121" s="211">
        <v>7.601</v>
      </c>
      <c r="I121" s="212"/>
      <c r="J121" s="213">
        <f>ROUND(I121*H121,2)</f>
        <v>0</v>
      </c>
      <c r="K121" s="209" t="s">
        <v>175</v>
      </c>
      <c r="L121" s="46"/>
      <c r="M121" s="214" t="s">
        <v>19</v>
      </c>
      <c r="N121" s="215" t="s">
        <v>43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176</v>
      </c>
      <c r="AT121" s="218" t="s">
        <v>171</v>
      </c>
      <c r="AU121" s="218" t="s">
        <v>82</v>
      </c>
      <c r="AY121" s="19" t="s">
        <v>168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80</v>
      </c>
      <c r="BK121" s="219">
        <f>ROUND(I121*H121,2)</f>
        <v>0</v>
      </c>
      <c r="BL121" s="19" t="s">
        <v>176</v>
      </c>
      <c r="BM121" s="218" t="s">
        <v>512</v>
      </c>
    </row>
    <row r="122" s="2" customFormat="1">
      <c r="A122" s="40"/>
      <c r="B122" s="41"/>
      <c r="C122" s="42"/>
      <c r="D122" s="220" t="s">
        <v>178</v>
      </c>
      <c r="E122" s="42"/>
      <c r="F122" s="221" t="s">
        <v>223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178</v>
      </c>
      <c r="AU122" s="19" t="s">
        <v>82</v>
      </c>
    </row>
    <row r="123" s="14" customFormat="1">
      <c r="A123" s="14"/>
      <c r="B123" s="237"/>
      <c r="C123" s="238"/>
      <c r="D123" s="227" t="s">
        <v>180</v>
      </c>
      <c r="E123" s="239" t="s">
        <v>19</v>
      </c>
      <c r="F123" s="240" t="s">
        <v>411</v>
      </c>
      <c r="G123" s="238"/>
      <c r="H123" s="239" t="s">
        <v>19</v>
      </c>
      <c r="I123" s="241"/>
      <c r="J123" s="238"/>
      <c r="K123" s="238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180</v>
      </c>
      <c r="AU123" s="246" t="s">
        <v>82</v>
      </c>
      <c r="AV123" s="14" t="s">
        <v>80</v>
      </c>
      <c r="AW123" s="14" t="s">
        <v>33</v>
      </c>
      <c r="AX123" s="14" t="s">
        <v>72</v>
      </c>
      <c r="AY123" s="246" t="s">
        <v>168</v>
      </c>
    </row>
    <row r="124" s="13" customFormat="1">
      <c r="A124" s="13"/>
      <c r="B124" s="225"/>
      <c r="C124" s="226"/>
      <c r="D124" s="227" t="s">
        <v>180</v>
      </c>
      <c r="E124" s="228" t="s">
        <v>19</v>
      </c>
      <c r="F124" s="229" t="s">
        <v>500</v>
      </c>
      <c r="G124" s="226"/>
      <c r="H124" s="230">
        <v>13.183999999999999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180</v>
      </c>
      <c r="AU124" s="236" t="s">
        <v>82</v>
      </c>
      <c r="AV124" s="13" t="s">
        <v>82</v>
      </c>
      <c r="AW124" s="13" t="s">
        <v>33</v>
      </c>
      <c r="AX124" s="13" t="s">
        <v>72</v>
      </c>
      <c r="AY124" s="236" t="s">
        <v>168</v>
      </c>
    </row>
    <row r="125" s="14" customFormat="1">
      <c r="A125" s="14"/>
      <c r="B125" s="237"/>
      <c r="C125" s="238"/>
      <c r="D125" s="227" t="s">
        <v>180</v>
      </c>
      <c r="E125" s="239" t="s">
        <v>19</v>
      </c>
      <c r="F125" s="240" t="s">
        <v>224</v>
      </c>
      <c r="G125" s="238"/>
      <c r="H125" s="239" t="s">
        <v>19</v>
      </c>
      <c r="I125" s="241"/>
      <c r="J125" s="238"/>
      <c r="K125" s="238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180</v>
      </c>
      <c r="AU125" s="246" t="s">
        <v>82</v>
      </c>
      <c r="AV125" s="14" t="s">
        <v>80</v>
      </c>
      <c r="AW125" s="14" t="s">
        <v>33</v>
      </c>
      <c r="AX125" s="14" t="s">
        <v>72</v>
      </c>
      <c r="AY125" s="246" t="s">
        <v>168</v>
      </c>
    </row>
    <row r="126" s="13" customFormat="1">
      <c r="A126" s="13"/>
      <c r="B126" s="225"/>
      <c r="C126" s="226"/>
      <c r="D126" s="227" t="s">
        <v>180</v>
      </c>
      <c r="E126" s="228" t="s">
        <v>19</v>
      </c>
      <c r="F126" s="229" t="s">
        <v>513</v>
      </c>
      <c r="G126" s="226"/>
      <c r="H126" s="230">
        <v>-4.0380000000000003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180</v>
      </c>
      <c r="AU126" s="236" t="s">
        <v>82</v>
      </c>
      <c r="AV126" s="13" t="s">
        <v>82</v>
      </c>
      <c r="AW126" s="13" t="s">
        <v>33</v>
      </c>
      <c r="AX126" s="13" t="s">
        <v>72</v>
      </c>
      <c r="AY126" s="236" t="s">
        <v>168</v>
      </c>
    </row>
    <row r="127" s="14" customFormat="1">
      <c r="A127" s="14"/>
      <c r="B127" s="237"/>
      <c r="C127" s="238"/>
      <c r="D127" s="227" t="s">
        <v>180</v>
      </c>
      <c r="E127" s="239" t="s">
        <v>19</v>
      </c>
      <c r="F127" s="240" t="s">
        <v>228</v>
      </c>
      <c r="G127" s="238"/>
      <c r="H127" s="239" t="s">
        <v>19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180</v>
      </c>
      <c r="AU127" s="246" t="s">
        <v>82</v>
      </c>
      <c r="AV127" s="14" t="s">
        <v>80</v>
      </c>
      <c r="AW127" s="14" t="s">
        <v>33</v>
      </c>
      <c r="AX127" s="14" t="s">
        <v>72</v>
      </c>
      <c r="AY127" s="246" t="s">
        <v>168</v>
      </c>
    </row>
    <row r="128" s="13" customFormat="1">
      <c r="A128" s="13"/>
      <c r="B128" s="225"/>
      <c r="C128" s="226"/>
      <c r="D128" s="227" t="s">
        <v>180</v>
      </c>
      <c r="E128" s="228" t="s">
        <v>19</v>
      </c>
      <c r="F128" s="229" t="s">
        <v>514</v>
      </c>
      <c r="G128" s="226"/>
      <c r="H128" s="230">
        <v>-1.5449999999999999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180</v>
      </c>
      <c r="AU128" s="236" t="s">
        <v>82</v>
      </c>
      <c r="AV128" s="13" t="s">
        <v>82</v>
      </c>
      <c r="AW128" s="13" t="s">
        <v>33</v>
      </c>
      <c r="AX128" s="13" t="s">
        <v>72</v>
      </c>
      <c r="AY128" s="236" t="s">
        <v>168</v>
      </c>
    </row>
    <row r="129" s="15" customFormat="1">
      <c r="A129" s="15"/>
      <c r="B129" s="247"/>
      <c r="C129" s="248"/>
      <c r="D129" s="227" t="s">
        <v>180</v>
      </c>
      <c r="E129" s="249" t="s">
        <v>19</v>
      </c>
      <c r="F129" s="250" t="s">
        <v>190</v>
      </c>
      <c r="G129" s="248"/>
      <c r="H129" s="251">
        <v>7.601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180</v>
      </c>
      <c r="AU129" s="257" t="s">
        <v>82</v>
      </c>
      <c r="AV129" s="15" t="s">
        <v>176</v>
      </c>
      <c r="AW129" s="15" t="s">
        <v>33</v>
      </c>
      <c r="AX129" s="15" t="s">
        <v>80</v>
      </c>
      <c r="AY129" s="257" t="s">
        <v>168</v>
      </c>
    </row>
    <row r="130" s="2" customFormat="1" ht="66.75" customHeight="1">
      <c r="A130" s="40"/>
      <c r="B130" s="41"/>
      <c r="C130" s="207" t="s">
        <v>387</v>
      </c>
      <c r="D130" s="207" t="s">
        <v>171</v>
      </c>
      <c r="E130" s="208" t="s">
        <v>233</v>
      </c>
      <c r="F130" s="209" t="s">
        <v>234</v>
      </c>
      <c r="G130" s="210" t="s">
        <v>174</v>
      </c>
      <c r="H130" s="211">
        <v>4.0380000000000003</v>
      </c>
      <c r="I130" s="212"/>
      <c r="J130" s="213">
        <f>ROUND(I130*H130,2)</f>
        <v>0</v>
      </c>
      <c r="K130" s="209" t="s">
        <v>175</v>
      </c>
      <c r="L130" s="46"/>
      <c r="M130" s="214" t="s">
        <v>19</v>
      </c>
      <c r="N130" s="215" t="s">
        <v>43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176</v>
      </c>
      <c r="AT130" s="218" t="s">
        <v>171</v>
      </c>
      <c r="AU130" s="218" t="s">
        <v>82</v>
      </c>
      <c r="AY130" s="19" t="s">
        <v>168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80</v>
      </c>
      <c r="BK130" s="219">
        <f>ROUND(I130*H130,2)</f>
        <v>0</v>
      </c>
      <c r="BL130" s="19" t="s">
        <v>176</v>
      </c>
      <c r="BM130" s="218" t="s">
        <v>515</v>
      </c>
    </row>
    <row r="131" s="2" customFormat="1">
      <c r="A131" s="40"/>
      <c r="B131" s="41"/>
      <c r="C131" s="42"/>
      <c r="D131" s="220" t="s">
        <v>178</v>
      </c>
      <c r="E131" s="42"/>
      <c r="F131" s="221" t="s">
        <v>236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178</v>
      </c>
      <c r="AU131" s="19" t="s">
        <v>82</v>
      </c>
    </row>
    <row r="132" s="14" customFormat="1">
      <c r="A132" s="14"/>
      <c r="B132" s="237"/>
      <c r="C132" s="238"/>
      <c r="D132" s="227" t="s">
        <v>180</v>
      </c>
      <c r="E132" s="239" t="s">
        <v>19</v>
      </c>
      <c r="F132" s="240" t="s">
        <v>516</v>
      </c>
      <c r="G132" s="238"/>
      <c r="H132" s="239" t="s">
        <v>19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180</v>
      </c>
      <c r="AU132" s="246" t="s">
        <v>82</v>
      </c>
      <c r="AV132" s="14" t="s">
        <v>80</v>
      </c>
      <c r="AW132" s="14" t="s">
        <v>33</v>
      </c>
      <c r="AX132" s="14" t="s">
        <v>72</v>
      </c>
      <c r="AY132" s="246" t="s">
        <v>168</v>
      </c>
    </row>
    <row r="133" s="13" customFormat="1">
      <c r="A133" s="13"/>
      <c r="B133" s="225"/>
      <c r="C133" s="226"/>
      <c r="D133" s="227" t="s">
        <v>180</v>
      </c>
      <c r="E133" s="228" t="s">
        <v>19</v>
      </c>
      <c r="F133" s="229" t="s">
        <v>517</v>
      </c>
      <c r="G133" s="226"/>
      <c r="H133" s="230">
        <v>4.0380000000000003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180</v>
      </c>
      <c r="AU133" s="236" t="s">
        <v>82</v>
      </c>
      <c r="AV133" s="13" t="s">
        <v>82</v>
      </c>
      <c r="AW133" s="13" t="s">
        <v>33</v>
      </c>
      <c r="AX133" s="13" t="s">
        <v>80</v>
      </c>
      <c r="AY133" s="236" t="s">
        <v>168</v>
      </c>
    </row>
    <row r="134" s="2" customFormat="1" ht="16.5" customHeight="1">
      <c r="A134" s="40"/>
      <c r="B134" s="41"/>
      <c r="C134" s="258" t="s">
        <v>394</v>
      </c>
      <c r="D134" s="258" t="s">
        <v>124</v>
      </c>
      <c r="E134" s="259" t="s">
        <v>241</v>
      </c>
      <c r="F134" s="260" t="s">
        <v>242</v>
      </c>
      <c r="G134" s="261" t="s">
        <v>208</v>
      </c>
      <c r="H134" s="262">
        <v>4.0380000000000003</v>
      </c>
      <c r="I134" s="263"/>
      <c r="J134" s="264">
        <f>ROUND(I134*H134,2)</f>
        <v>0</v>
      </c>
      <c r="K134" s="260" t="s">
        <v>175</v>
      </c>
      <c r="L134" s="265"/>
      <c r="M134" s="266" t="s">
        <v>19</v>
      </c>
      <c r="N134" s="267" t="s">
        <v>43</v>
      </c>
      <c r="O134" s="86"/>
      <c r="P134" s="216">
        <f>O134*H134</f>
        <v>0</v>
      </c>
      <c r="Q134" s="216">
        <v>1</v>
      </c>
      <c r="R134" s="216">
        <f>Q134*H134</f>
        <v>4.0380000000000003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243</v>
      </c>
      <c r="AT134" s="218" t="s">
        <v>124</v>
      </c>
      <c r="AU134" s="218" t="s">
        <v>82</v>
      </c>
      <c r="AY134" s="19" t="s">
        <v>168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80</v>
      </c>
      <c r="BK134" s="219">
        <f>ROUND(I134*H134,2)</f>
        <v>0</v>
      </c>
      <c r="BL134" s="19" t="s">
        <v>176</v>
      </c>
      <c r="BM134" s="218" t="s">
        <v>518</v>
      </c>
    </row>
    <row r="135" s="12" customFormat="1" ht="22.8" customHeight="1">
      <c r="A135" s="12"/>
      <c r="B135" s="191"/>
      <c r="C135" s="192"/>
      <c r="D135" s="193" t="s">
        <v>71</v>
      </c>
      <c r="E135" s="205" t="s">
        <v>243</v>
      </c>
      <c r="F135" s="205" t="s">
        <v>255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SUM(P136:P153)</f>
        <v>0</v>
      </c>
      <c r="Q135" s="199"/>
      <c r="R135" s="200">
        <f>SUM(R136:R153)</f>
        <v>1.9355719999999996</v>
      </c>
      <c r="S135" s="199"/>
      <c r="T135" s="201">
        <f>SUM(T136:T153)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2" t="s">
        <v>80</v>
      </c>
      <c r="AT135" s="203" t="s">
        <v>71</v>
      </c>
      <c r="AU135" s="203" t="s">
        <v>80</v>
      </c>
      <c r="AY135" s="202" t="s">
        <v>168</v>
      </c>
      <c r="BK135" s="204">
        <f>SUM(BK136:BK153)</f>
        <v>0</v>
      </c>
    </row>
    <row r="136" s="2" customFormat="1" ht="37.8" customHeight="1">
      <c r="A136" s="40"/>
      <c r="B136" s="41"/>
      <c r="C136" s="207" t="s">
        <v>96</v>
      </c>
      <c r="D136" s="207" t="s">
        <v>171</v>
      </c>
      <c r="E136" s="208" t="s">
        <v>519</v>
      </c>
      <c r="F136" s="209" t="s">
        <v>520</v>
      </c>
      <c r="G136" s="210" t="s">
        <v>112</v>
      </c>
      <c r="H136" s="211">
        <v>10.300000000000001</v>
      </c>
      <c r="I136" s="212"/>
      <c r="J136" s="213">
        <f>ROUND(I136*H136,2)</f>
        <v>0</v>
      </c>
      <c r="K136" s="209" t="s">
        <v>175</v>
      </c>
      <c r="L136" s="46"/>
      <c r="M136" s="214" t="s">
        <v>19</v>
      </c>
      <c r="N136" s="215" t="s">
        <v>43</v>
      </c>
      <c r="O136" s="86"/>
      <c r="P136" s="216">
        <f>O136*H136</f>
        <v>0</v>
      </c>
      <c r="Q136" s="216">
        <v>1.0000000000000001E-05</v>
      </c>
      <c r="R136" s="216">
        <f>Q136*H136</f>
        <v>0.00010300000000000001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176</v>
      </c>
      <c r="AT136" s="218" t="s">
        <v>171</v>
      </c>
      <c r="AU136" s="218" t="s">
        <v>82</v>
      </c>
      <c r="AY136" s="19" t="s">
        <v>168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80</v>
      </c>
      <c r="BK136" s="219">
        <f>ROUND(I136*H136,2)</f>
        <v>0</v>
      </c>
      <c r="BL136" s="19" t="s">
        <v>176</v>
      </c>
      <c r="BM136" s="218" t="s">
        <v>521</v>
      </c>
    </row>
    <row r="137" s="2" customFormat="1">
      <c r="A137" s="40"/>
      <c r="B137" s="41"/>
      <c r="C137" s="42"/>
      <c r="D137" s="220" t="s">
        <v>178</v>
      </c>
      <c r="E137" s="42"/>
      <c r="F137" s="221" t="s">
        <v>522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178</v>
      </c>
      <c r="AU137" s="19" t="s">
        <v>82</v>
      </c>
    </row>
    <row r="138" s="13" customFormat="1">
      <c r="A138" s="13"/>
      <c r="B138" s="225"/>
      <c r="C138" s="226"/>
      <c r="D138" s="227" t="s">
        <v>180</v>
      </c>
      <c r="E138" s="228" t="s">
        <v>19</v>
      </c>
      <c r="F138" s="229" t="s">
        <v>523</v>
      </c>
      <c r="G138" s="226"/>
      <c r="H138" s="230">
        <v>10.300000000000001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180</v>
      </c>
      <c r="AU138" s="236" t="s">
        <v>82</v>
      </c>
      <c r="AV138" s="13" t="s">
        <v>82</v>
      </c>
      <c r="AW138" s="13" t="s">
        <v>33</v>
      </c>
      <c r="AX138" s="13" t="s">
        <v>80</v>
      </c>
      <c r="AY138" s="236" t="s">
        <v>168</v>
      </c>
    </row>
    <row r="139" s="2" customFormat="1" ht="21.75" customHeight="1">
      <c r="A139" s="40"/>
      <c r="B139" s="41"/>
      <c r="C139" s="258" t="s">
        <v>176</v>
      </c>
      <c r="D139" s="258" t="s">
        <v>124</v>
      </c>
      <c r="E139" s="259" t="s">
        <v>524</v>
      </c>
      <c r="F139" s="260" t="s">
        <v>525</v>
      </c>
      <c r="G139" s="261" t="s">
        <v>112</v>
      </c>
      <c r="H139" s="262">
        <v>10.300000000000001</v>
      </c>
      <c r="I139" s="263"/>
      <c r="J139" s="264">
        <f>ROUND(I139*H139,2)</f>
        <v>0</v>
      </c>
      <c r="K139" s="260" t="s">
        <v>175</v>
      </c>
      <c r="L139" s="265"/>
      <c r="M139" s="266" t="s">
        <v>19</v>
      </c>
      <c r="N139" s="267" t="s">
        <v>43</v>
      </c>
      <c r="O139" s="86"/>
      <c r="P139" s="216">
        <f>O139*H139</f>
        <v>0</v>
      </c>
      <c r="Q139" s="216">
        <v>0.00174</v>
      </c>
      <c r="R139" s="216">
        <f>Q139*H139</f>
        <v>0.017922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243</v>
      </c>
      <c r="AT139" s="218" t="s">
        <v>124</v>
      </c>
      <c r="AU139" s="218" t="s">
        <v>82</v>
      </c>
      <c r="AY139" s="19" t="s">
        <v>168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80</v>
      </c>
      <c r="BK139" s="219">
        <f>ROUND(I139*H139,2)</f>
        <v>0</v>
      </c>
      <c r="BL139" s="19" t="s">
        <v>176</v>
      </c>
      <c r="BM139" s="218" t="s">
        <v>526</v>
      </c>
    </row>
    <row r="140" s="2" customFormat="1" ht="44.25" customHeight="1">
      <c r="A140" s="40"/>
      <c r="B140" s="41"/>
      <c r="C140" s="207" t="s">
        <v>80</v>
      </c>
      <c r="D140" s="207" t="s">
        <v>171</v>
      </c>
      <c r="E140" s="208" t="s">
        <v>527</v>
      </c>
      <c r="F140" s="209" t="s">
        <v>528</v>
      </c>
      <c r="G140" s="210" t="s">
        <v>294</v>
      </c>
      <c r="H140" s="211">
        <v>10.300000000000001</v>
      </c>
      <c r="I140" s="212"/>
      <c r="J140" s="213">
        <f>ROUND(I140*H140,2)</f>
        <v>0</v>
      </c>
      <c r="K140" s="209" t="s">
        <v>175</v>
      </c>
      <c r="L140" s="46"/>
      <c r="M140" s="214" t="s">
        <v>19</v>
      </c>
      <c r="N140" s="215" t="s">
        <v>43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176</v>
      </c>
      <c r="AT140" s="218" t="s">
        <v>171</v>
      </c>
      <c r="AU140" s="218" t="s">
        <v>82</v>
      </c>
      <c r="AY140" s="19" t="s">
        <v>168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80</v>
      </c>
      <c r="BK140" s="219">
        <f>ROUND(I140*H140,2)</f>
        <v>0</v>
      </c>
      <c r="BL140" s="19" t="s">
        <v>176</v>
      </c>
      <c r="BM140" s="218" t="s">
        <v>529</v>
      </c>
    </row>
    <row r="141" s="2" customFormat="1">
      <c r="A141" s="40"/>
      <c r="B141" s="41"/>
      <c r="C141" s="42"/>
      <c r="D141" s="220" t="s">
        <v>178</v>
      </c>
      <c r="E141" s="42"/>
      <c r="F141" s="221" t="s">
        <v>530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178</v>
      </c>
      <c r="AU141" s="19" t="s">
        <v>82</v>
      </c>
    </row>
    <row r="142" s="13" customFormat="1">
      <c r="A142" s="13"/>
      <c r="B142" s="225"/>
      <c r="C142" s="226"/>
      <c r="D142" s="227" t="s">
        <v>180</v>
      </c>
      <c r="E142" s="228" t="s">
        <v>19</v>
      </c>
      <c r="F142" s="229" t="s">
        <v>523</v>
      </c>
      <c r="G142" s="226"/>
      <c r="H142" s="230">
        <v>10.300000000000001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180</v>
      </c>
      <c r="AU142" s="236" t="s">
        <v>82</v>
      </c>
      <c r="AV142" s="13" t="s">
        <v>82</v>
      </c>
      <c r="AW142" s="13" t="s">
        <v>33</v>
      </c>
      <c r="AX142" s="13" t="s">
        <v>80</v>
      </c>
      <c r="AY142" s="236" t="s">
        <v>168</v>
      </c>
    </row>
    <row r="143" s="2" customFormat="1" ht="16.5" customHeight="1">
      <c r="A143" s="40"/>
      <c r="B143" s="41"/>
      <c r="C143" s="258" t="s">
        <v>82</v>
      </c>
      <c r="D143" s="258" t="s">
        <v>124</v>
      </c>
      <c r="E143" s="259" t="s">
        <v>531</v>
      </c>
      <c r="F143" s="260" t="s">
        <v>532</v>
      </c>
      <c r="G143" s="261" t="s">
        <v>294</v>
      </c>
      <c r="H143" s="262">
        <v>10.300000000000001</v>
      </c>
      <c r="I143" s="263"/>
      <c r="J143" s="264">
        <f>ROUND(I143*H143,2)</f>
        <v>0</v>
      </c>
      <c r="K143" s="260" t="s">
        <v>175</v>
      </c>
      <c r="L143" s="265"/>
      <c r="M143" s="266" t="s">
        <v>19</v>
      </c>
      <c r="N143" s="267" t="s">
        <v>43</v>
      </c>
      <c r="O143" s="86"/>
      <c r="P143" s="216">
        <f>O143*H143</f>
        <v>0</v>
      </c>
      <c r="Q143" s="216">
        <v>0.00038999999999999999</v>
      </c>
      <c r="R143" s="216">
        <f>Q143*H143</f>
        <v>0.0040170000000000006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243</v>
      </c>
      <c r="AT143" s="218" t="s">
        <v>124</v>
      </c>
      <c r="AU143" s="218" t="s">
        <v>82</v>
      </c>
      <c r="AY143" s="19" t="s">
        <v>168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80</v>
      </c>
      <c r="BK143" s="219">
        <f>ROUND(I143*H143,2)</f>
        <v>0</v>
      </c>
      <c r="BL143" s="19" t="s">
        <v>176</v>
      </c>
      <c r="BM143" s="218" t="s">
        <v>533</v>
      </c>
    </row>
    <row r="144" s="2" customFormat="1" ht="44.25" customHeight="1">
      <c r="A144" s="40"/>
      <c r="B144" s="41"/>
      <c r="C144" s="207" t="s">
        <v>318</v>
      </c>
      <c r="D144" s="207" t="s">
        <v>171</v>
      </c>
      <c r="E144" s="208" t="s">
        <v>527</v>
      </c>
      <c r="F144" s="209" t="s">
        <v>528</v>
      </c>
      <c r="G144" s="210" t="s">
        <v>294</v>
      </c>
      <c r="H144" s="211">
        <v>4</v>
      </c>
      <c r="I144" s="212"/>
      <c r="J144" s="213">
        <f>ROUND(I144*H144,2)</f>
        <v>0</v>
      </c>
      <c r="K144" s="209" t="s">
        <v>175</v>
      </c>
      <c r="L144" s="46"/>
      <c r="M144" s="214" t="s">
        <v>19</v>
      </c>
      <c r="N144" s="215" t="s">
        <v>43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176</v>
      </c>
      <c r="AT144" s="218" t="s">
        <v>171</v>
      </c>
      <c r="AU144" s="218" t="s">
        <v>82</v>
      </c>
      <c r="AY144" s="19" t="s">
        <v>168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80</v>
      </c>
      <c r="BK144" s="219">
        <f>ROUND(I144*H144,2)</f>
        <v>0</v>
      </c>
      <c r="BL144" s="19" t="s">
        <v>176</v>
      </c>
      <c r="BM144" s="218" t="s">
        <v>534</v>
      </c>
    </row>
    <row r="145" s="2" customFormat="1">
      <c r="A145" s="40"/>
      <c r="B145" s="41"/>
      <c r="C145" s="42"/>
      <c r="D145" s="220" t="s">
        <v>178</v>
      </c>
      <c r="E145" s="42"/>
      <c r="F145" s="221" t="s">
        <v>530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178</v>
      </c>
      <c r="AU145" s="19" t="s">
        <v>82</v>
      </c>
    </row>
    <row r="146" s="2" customFormat="1" ht="16.5" customHeight="1">
      <c r="A146" s="40"/>
      <c r="B146" s="41"/>
      <c r="C146" s="258" t="s">
        <v>323</v>
      </c>
      <c r="D146" s="258" t="s">
        <v>124</v>
      </c>
      <c r="E146" s="259" t="s">
        <v>531</v>
      </c>
      <c r="F146" s="260" t="s">
        <v>532</v>
      </c>
      <c r="G146" s="261" t="s">
        <v>294</v>
      </c>
      <c r="H146" s="262">
        <v>4</v>
      </c>
      <c r="I146" s="263"/>
      <c r="J146" s="264">
        <f>ROUND(I146*H146,2)</f>
        <v>0</v>
      </c>
      <c r="K146" s="260" t="s">
        <v>175</v>
      </c>
      <c r="L146" s="265"/>
      <c r="M146" s="266" t="s">
        <v>19</v>
      </c>
      <c r="N146" s="267" t="s">
        <v>43</v>
      </c>
      <c r="O146" s="86"/>
      <c r="P146" s="216">
        <f>O146*H146</f>
        <v>0</v>
      </c>
      <c r="Q146" s="216">
        <v>0.00038999999999999999</v>
      </c>
      <c r="R146" s="216">
        <f>Q146*H146</f>
        <v>0.00156</v>
      </c>
      <c r="S146" s="216">
        <v>0</v>
      </c>
      <c r="T146" s="21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243</v>
      </c>
      <c r="AT146" s="218" t="s">
        <v>124</v>
      </c>
      <c r="AU146" s="218" t="s">
        <v>82</v>
      </c>
      <c r="AY146" s="19" t="s">
        <v>168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9" t="s">
        <v>80</v>
      </c>
      <c r="BK146" s="219">
        <f>ROUND(I146*H146,2)</f>
        <v>0</v>
      </c>
      <c r="BL146" s="19" t="s">
        <v>176</v>
      </c>
      <c r="BM146" s="218" t="s">
        <v>535</v>
      </c>
    </row>
    <row r="147" s="2" customFormat="1" ht="37.8" customHeight="1">
      <c r="A147" s="40"/>
      <c r="B147" s="41"/>
      <c r="C147" s="207" t="s">
        <v>308</v>
      </c>
      <c r="D147" s="207" t="s">
        <v>171</v>
      </c>
      <c r="E147" s="208" t="s">
        <v>536</v>
      </c>
      <c r="F147" s="209" t="s">
        <v>537</v>
      </c>
      <c r="G147" s="210" t="s">
        <v>294</v>
      </c>
      <c r="H147" s="211">
        <v>1</v>
      </c>
      <c r="I147" s="212"/>
      <c r="J147" s="213">
        <f>ROUND(I147*H147,2)</f>
        <v>0</v>
      </c>
      <c r="K147" s="209" t="s">
        <v>175</v>
      </c>
      <c r="L147" s="46"/>
      <c r="M147" s="214" t="s">
        <v>19</v>
      </c>
      <c r="N147" s="215" t="s">
        <v>43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176</v>
      </c>
      <c r="AT147" s="218" t="s">
        <v>171</v>
      </c>
      <c r="AU147" s="218" t="s">
        <v>82</v>
      </c>
      <c r="AY147" s="19" t="s">
        <v>168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80</v>
      </c>
      <c r="BK147" s="219">
        <f>ROUND(I147*H147,2)</f>
        <v>0</v>
      </c>
      <c r="BL147" s="19" t="s">
        <v>176</v>
      </c>
      <c r="BM147" s="218" t="s">
        <v>538</v>
      </c>
    </row>
    <row r="148" s="2" customFormat="1">
      <c r="A148" s="40"/>
      <c r="B148" s="41"/>
      <c r="C148" s="42"/>
      <c r="D148" s="220" t="s">
        <v>178</v>
      </c>
      <c r="E148" s="42"/>
      <c r="F148" s="221" t="s">
        <v>539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178</v>
      </c>
      <c r="AU148" s="19" t="s">
        <v>82</v>
      </c>
    </row>
    <row r="149" s="2" customFormat="1" ht="24.15" customHeight="1">
      <c r="A149" s="40"/>
      <c r="B149" s="41"/>
      <c r="C149" s="258" t="s">
        <v>314</v>
      </c>
      <c r="D149" s="258" t="s">
        <v>124</v>
      </c>
      <c r="E149" s="259" t="s">
        <v>540</v>
      </c>
      <c r="F149" s="260" t="s">
        <v>541</v>
      </c>
      <c r="G149" s="261" t="s">
        <v>294</v>
      </c>
      <c r="H149" s="262">
        <v>1</v>
      </c>
      <c r="I149" s="263"/>
      <c r="J149" s="264">
        <f>ROUND(I149*H149,2)</f>
        <v>0</v>
      </c>
      <c r="K149" s="260" t="s">
        <v>175</v>
      </c>
      <c r="L149" s="265"/>
      <c r="M149" s="266" t="s">
        <v>19</v>
      </c>
      <c r="N149" s="267" t="s">
        <v>43</v>
      </c>
      <c r="O149" s="86"/>
      <c r="P149" s="216">
        <f>O149*H149</f>
        <v>0</v>
      </c>
      <c r="Q149" s="216">
        <v>0.0014499999999999999</v>
      </c>
      <c r="R149" s="216">
        <f>Q149*H149</f>
        <v>0.0014499999999999999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243</v>
      </c>
      <c r="AT149" s="218" t="s">
        <v>124</v>
      </c>
      <c r="AU149" s="218" t="s">
        <v>82</v>
      </c>
      <c r="AY149" s="19" t="s">
        <v>168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80</v>
      </c>
      <c r="BK149" s="219">
        <f>ROUND(I149*H149,2)</f>
        <v>0</v>
      </c>
      <c r="BL149" s="19" t="s">
        <v>176</v>
      </c>
      <c r="BM149" s="218" t="s">
        <v>542</v>
      </c>
    </row>
    <row r="150" s="2" customFormat="1" ht="44.25" customHeight="1">
      <c r="A150" s="40"/>
      <c r="B150" s="41"/>
      <c r="C150" s="207" t="s">
        <v>240</v>
      </c>
      <c r="D150" s="207" t="s">
        <v>171</v>
      </c>
      <c r="E150" s="208" t="s">
        <v>543</v>
      </c>
      <c r="F150" s="209" t="s">
        <v>544</v>
      </c>
      <c r="G150" s="210" t="s">
        <v>294</v>
      </c>
      <c r="H150" s="211">
        <v>1</v>
      </c>
      <c r="I150" s="212"/>
      <c r="J150" s="213">
        <f>ROUND(I150*H150,2)</f>
        <v>0</v>
      </c>
      <c r="K150" s="209" t="s">
        <v>175</v>
      </c>
      <c r="L150" s="46"/>
      <c r="M150" s="214" t="s">
        <v>19</v>
      </c>
      <c r="N150" s="215" t="s">
        <v>43</v>
      </c>
      <c r="O150" s="86"/>
      <c r="P150" s="216">
        <f>O150*H150</f>
        <v>0</v>
      </c>
      <c r="Q150" s="216">
        <v>1.8125199999999999</v>
      </c>
      <c r="R150" s="216">
        <f>Q150*H150</f>
        <v>1.8125199999999999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176</v>
      </c>
      <c r="AT150" s="218" t="s">
        <v>171</v>
      </c>
      <c r="AU150" s="218" t="s">
        <v>82</v>
      </c>
      <c r="AY150" s="19" t="s">
        <v>168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80</v>
      </c>
      <c r="BK150" s="219">
        <f>ROUND(I150*H150,2)</f>
        <v>0</v>
      </c>
      <c r="BL150" s="19" t="s">
        <v>176</v>
      </c>
      <c r="BM150" s="218" t="s">
        <v>545</v>
      </c>
    </row>
    <row r="151" s="2" customFormat="1">
      <c r="A151" s="40"/>
      <c r="B151" s="41"/>
      <c r="C151" s="42"/>
      <c r="D151" s="220" t="s">
        <v>178</v>
      </c>
      <c r="E151" s="42"/>
      <c r="F151" s="221" t="s">
        <v>546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178</v>
      </c>
      <c r="AU151" s="19" t="s">
        <v>82</v>
      </c>
    </row>
    <row r="152" s="2" customFormat="1" ht="16.5" customHeight="1">
      <c r="A152" s="40"/>
      <c r="B152" s="41"/>
      <c r="C152" s="258" t="s">
        <v>362</v>
      </c>
      <c r="D152" s="258" t="s">
        <v>124</v>
      </c>
      <c r="E152" s="259" t="s">
        <v>547</v>
      </c>
      <c r="F152" s="260" t="s">
        <v>548</v>
      </c>
      <c r="G152" s="261" t="s">
        <v>294</v>
      </c>
      <c r="H152" s="262">
        <v>1</v>
      </c>
      <c r="I152" s="263"/>
      <c r="J152" s="264">
        <f>ROUND(I152*H152,2)</f>
        <v>0</v>
      </c>
      <c r="K152" s="260" t="s">
        <v>19</v>
      </c>
      <c r="L152" s="265"/>
      <c r="M152" s="266" t="s">
        <v>19</v>
      </c>
      <c r="N152" s="267" t="s">
        <v>43</v>
      </c>
      <c r="O152" s="86"/>
      <c r="P152" s="216">
        <f>O152*H152</f>
        <v>0</v>
      </c>
      <c r="Q152" s="216">
        <v>0.010999999999999999</v>
      </c>
      <c r="R152" s="216">
        <f>Q152*H152</f>
        <v>0.010999999999999999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243</v>
      </c>
      <c r="AT152" s="218" t="s">
        <v>124</v>
      </c>
      <c r="AU152" s="218" t="s">
        <v>82</v>
      </c>
      <c r="AY152" s="19" t="s">
        <v>168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80</v>
      </c>
      <c r="BK152" s="219">
        <f>ROUND(I152*H152,2)</f>
        <v>0</v>
      </c>
      <c r="BL152" s="19" t="s">
        <v>176</v>
      </c>
      <c r="BM152" s="218" t="s">
        <v>549</v>
      </c>
    </row>
    <row r="153" s="2" customFormat="1" ht="24.15" customHeight="1">
      <c r="A153" s="40"/>
      <c r="B153" s="41"/>
      <c r="C153" s="258" t="s">
        <v>352</v>
      </c>
      <c r="D153" s="258" t="s">
        <v>124</v>
      </c>
      <c r="E153" s="259" t="s">
        <v>550</v>
      </c>
      <c r="F153" s="260" t="s">
        <v>551</v>
      </c>
      <c r="G153" s="261" t="s">
        <v>294</v>
      </c>
      <c r="H153" s="262">
        <v>1</v>
      </c>
      <c r="I153" s="263"/>
      <c r="J153" s="264">
        <f>ROUND(I153*H153,2)</f>
        <v>0</v>
      </c>
      <c r="K153" s="260" t="s">
        <v>19</v>
      </c>
      <c r="L153" s="265"/>
      <c r="M153" s="266" t="s">
        <v>19</v>
      </c>
      <c r="N153" s="267" t="s">
        <v>43</v>
      </c>
      <c r="O153" s="86"/>
      <c r="P153" s="216">
        <f>O153*H153</f>
        <v>0</v>
      </c>
      <c r="Q153" s="216">
        <v>0.086999999999999994</v>
      </c>
      <c r="R153" s="216">
        <f>Q153*H153</f>
        <v>0.086999999999999994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243</v>
      </c>
      <c r="AT153" s="218" t="s">
        <v>124</v>
      </c>
      <c r="AU153" s="218" t="s">
        <v>82</v>
      </c>
      <c r="AY153" s="19" t="s">
        <v>168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80</v>
      </c>
      <c r="BK153" s="219">
        <f>ROUND(I153*H153,2)</f>
        <v>0</v>
      </c>
      <c r="BL153" s="19" t="s">
        <v>176</v>
      </c>
      <c r="BM153" s="218" t="s">
        <v>552</v>
      </c>
    </row>
    <row r="154" s="12" customFormat="1" ht="22.8" customHeight="1">
      <c r="A154" s="12"/>
      <c r="B154" s="191"/>
      <c r="C154" s="192"/>
      <c r="D154" s="193" t="s">
        <v>71</v>
      </c>
      <c r="E154" s="205" t="s">
        <v>371</v>
      </c>
      <c r="F154" s="205" t="s">
        <v>372</v>
      </c>
      <c r="G154" s="192"/>
      <c r="H154" s="192"/>
      <c r="I154" s="195"/>
      <c r="J154" s="206">
        <f>BK154</f>
        <v>0</v>
      </c>
      <c r="K154" s="192"/>
      <c r="L154" s="197"/>
      <c r="M154" s="198"/>
      <c r="N154" s="199"/>
      <c r="O154" s="199"/>
      <c r="P154" s="200">
        <f>SUM(P155:P158)</f>
        <v>0</v>
      </c>
      <c r="Q154" s="199"/>
      <c r="R154" s="200">
        <f>SUM(R155:R158)</f>
        <v>0</v>
      </c>
      <c r="S154" s="199"/>
      <c r="T154" s="201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2" t="s">
        <v>80</v>
      </c>
      <c r="AT154" s="203" t="s">
        <v>71</v>
      </c>
      <c r="AU154" s="203" t="s">
        <v>80</v>
      </c>
      <c r="AY154" s="202" t="s">
        <v>168</v>
      </c>
      <c r="BK154" s="204">
        <f>SUM(BK155:BK158)</f>
        <v>0</v>
      </c>
    </row>
    <row r="155" s="2" customFormat="1" ht="49.05" customHeight="1">
      <c r="A155" s="40"/>
      <c r="B155" s="41"/>
      <c r="C155" s="207" t="s">
        <v>440</v>
      </c>
      <c r="D155" s="207" t="s">
        <v>171</v>
      </c>
      <c r="E155" s="208" t="s">
        <v>374</v>
      </c>
      <c r="F155" s="209" t="s">
        <v>375</v>
      </c>
      <c r="G155" s="210" t="s">
        <v>208</v>
      </c>
      <c r="H155" s="211">
        <v>5.9740000000000002</v>
      </c>
      <c r="I155" s="212"/>
      <c r="J155" s="213">
        <f>ROUND(I155*H155,2)</f>
        <v>0</v>
      </c>
      <c r="K155" s="209" t="s">
        <v>175</v>
      </c>
      <c r="L155" s="46"/>
      <c r="M155" s="214" t="s">
        <v>19</v>
      </c>
      <c r="N155" s="215" t="s">
        <v>43</v>
      </c>
      <c r="O155" s="86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176</v>
      </c>
      <c r="AT155" s="218" t="s">
        <v>171</v>
      </c>
      <c r="AU155" s="218" t="s">
        <v>82</v>
      </c>
      <c r="AY155" s="19" t="s">
        <v>168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80</v>
      </c>
      <c r="BK155" s="219">
        <f>ROUND(I155*H155,2)</f>
        <v>0</v>
      </c>
      <c r="BL155" s="19" t="s">
        <v>176</v>
      </c>
      <c r="BM155" s="218" t="s">
        <v>553</v>
      </c>
    </row>
    <row r="156" s="2" customFormat="1">
      <c r="A156" s="40"/>
      <c r="B156" s="41"/>
      <c r="C156" s="42"/>
      <c r="D156" s="220" t="s">
        <v>178</v>
      </c>
      <c r="E156" s="42"/>
      <c r="F156" s="221" t="s">
        <v>377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178</v>
      </c>
      <c r="AU156" s="19" t="s">
        <v>82</v>
      </c>
    </row>
    <row r="157" s="2" customFormat="1" ht="49.05" customHeight="1">
      <c r="A157" s="40"/>
      <c r="B157" s="41"/>
      <c r="C157" s="207" t="s">
        <v>458</v>
      </c>
      <c r="D157" s="207" t="s">
        <v>171</v>
      </c>
      <c r="E157" s="208" t="s">
        <v>379</v>
      </c>
      <c r="F157" s="209" t="s">
        <v>380</v>
      </c>
      <c r="G157" s="210" t="s">
        <v>208</v>
      </c>
      <c r="H157" s="211">
        <v>5.9740000000000002</v>
      </c>
      <c r="I157" s="212"/>
      <c r="J157" s="213">
        <f>ROUND(I157*H157,2)</f>
        <v>0</v>
      </c>
      <c r="K157" s="209" t="s">
        <v>175</v>
      </c>
      <c r="L157" s="46"/>
      <c r="M157" s="214" t="s">
        <v>19</v>
      </c>
      <c r="N157" s="215" t="s">
        <v>43</v>
      </c>
      <c r="O157" s="86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176</v>
      </c>
      <c r="AT157" s="218" t="s">
        <v>171</v>
      </c>
      <c r="AU157" s="218" t="s">
        <v>82</v>
      </c>
      <c r="AY157" s="19" t="s">
        <v>168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80</v>
      </c>
      <c r="BK157" s="219">
        <f>ROUND(I157*H157,2)</f>
        <v>0</v>
      </c>
      <c r="BL157" s="19" t="s">
        <v>176</v>
      </c>
      <c r="BM157" s="218" t="s">
        <v>554</v>
      </c>
    </row>
    <row r="158" s="2" customFormat="1">
      <c r="A158" s="40"/>
      <c r="B158" s="41"/>
      <c r="C158" s="42"/>
      <c r="D158" s="220" t="s">
        <v>178</v>
      </c>
      <c r="E158" s="42"/>
      <c r="F158" s="221" t="s">
        <v>382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178</v>
      </c>
      <c r="AU158" s="19" t="s">
        <v>82</v>
      </c>
    </row>
    <row r="159" s="12" customFormat="1" ht="25.92" customHeight="1">
      <c r="A159" s="12"/>
      <c r="B159" s="191"/>
      <c r="C159" s="192"/>
      <c r="D159" s="193" t="s">
        <v>71</v>
      </c>
      <c r="E159" s="194" t="s">
        <v>555</v>
      </c>
      <c r="F159" s="194" t="s">
        <v>556</v>
      </c>
      <c r="G159" s="192"/>
      <c r="H159" s="192"/>
      <c r="I159" s="195"/>
      <c r="J159" s="196">
        <f>BK159</f>
        <v>0</v>
      </c>
      <c r="K159" s="192"/>
      <c r="L159" s="197"/>
      <c r="M159" s="198"/>
      <c r="N159" s="199"/>
      <c r="O159" s="199"/>
      <c r="P159" s="200">
        <f>P160</f>
        <v>0</v>
      </c>
      <c r="Q159" s="199"/>
      <c r="R159" s="200">
        <f>R160</f>
        <v>0.01278</v>
      </c>
      <c r="S159" s="199"/>
      <c r="T159" s="201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82</v>
      </c>
      <c r="AT159" s="203" t="s">
        <v>71</v>
      </c>
      <c r="AU159" s="203" t="s">
        <v>72</v>
      </c>
      <c r="AY159" s="202" t="s">
        <v>168</v>
      </c>
      <c r="BK159" s="204">
        <f>BK160</f>
        <v>0</v>
      </c>
    </row>
    <row r="160" s="12" customFormat="1" ht="22.8" customHeight="1">
      <c r="A160" s="12"/>
      <c r="B160" s="191"/>
      <c r="C160" s="192"/>
      <c r="D160" s="193" t="s">
        <v>71</v>
      </c>
      <c r="E160" s="205" t="s">
        <v>557</v>
      </c>
      <c r="F160" s="205" t="s">
        <v>558</v>
      </c>
      <c r="G160" s="192"/>
      <c r="H160" s="192"/>
      <c r="I160" s="195"/>
      <c r="J160" s="206">
        <f>BK160</f>
        <v>0</v>
      </c>
      <c r="K160" s="192"/>
      <c r="L160" s="197"/>
      <c r="M160" s="198"/>
      <c r="N160" s="199"/>
      <c r="O160" s="199"/>
      <c r="P160" s="200">
        <f>SUM(P161:P175)</f>
        <v>0</v>
      </c>
      <c r="Q160" s="199"/>
      <c r="R160" s="200">
        <f>SUM(R161:R175)</f>
        <v>0.01278</v>
      </c>
      <c r="S160" s="199"/>
      <c r="T160" s="201">
        <f>SUM(T161:T175)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2" t="s">
        <v>82</v>
      </c>
      <c r="AT160" s="203" t="s">
        <v>71</v>
      </c>
      <c r="AU160" s="203" t="s">
        <v>80</v>
      </c>
      <c r="AY160" s="202" t="s">
        <v>168</v>
      </c>
      <c r="BK160" s="204">
        <f>SUM(BK161:BK175)</f>
        <v>0</v>
      </c>
    </row>
    <row r="161" s="2" customFormat="1" ht="24.15" customHeight="1">
      <c r="A161" s="40"/>
      <c r="B161" s="41"/>
      <c r="C161" s="207" t="s">
        <v>299</v>
      </c>
      <c r="D161" s="207" t="s">
        <v>171</v>
      </c>
      <c r="E161" s="208" t="s">
        <v>559</v>
      </c>
      <c r="F161" s="209" t="s">
        <v>560</v>
      </c>
      <c r="G161" s="210" t="s">
        <v>294</v>
      </c>
      <c r="H161" s="211">
        <v>1</v>
      </c>
      <c r="I161" s="212"/>
      <c r="J161" s="213">
        <f>ROUND(I161*H161,2)</f>
        <v>0</v>
      </c>
      <c r="K161" s="209" t="s">
        <v>175</v>
      </c>
      <c r="L161" s="46"/>
      <c r="M161" s="214" t="s">
        <v>19</v>
      </c>
      <c r="N161" s="215" t="s">
        <v>43</v>
      </c>
      <c r="O161" s="86"/>
      <c r="P161" s="216">
        <f>O161*H161</f>
        <v>0</v>
      </c>
      <c r="Q161" s="216">
        <v>0.00012999999999999999</v>
      </c>
      <c r="R161" s="216">
        <f>Q161*H161</f>
        <v>0.00012999999999999999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327</v>
      </c>
      <c r="AT161" s="218" t="s">
        <v>171</v>
      </c>
      <c r="AU161" s="218" t="s">
        <v>82</v>
      </c>
      <c r="AY161" s="19" t="s">
        <v>168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80</v>
      </c>
      <c r="BK161" s="219">
        <f>ROUND(I161*H161,2)</f>
        <v>0</v>
      </c>
      <c r="BL161" s="19" t="s">
        <v>327</v>
      </c>
      <c r="BM161" s="218" t="s">
        <v>561</v>
      </c>
    </row>
    <row r="162" s="2" customFormat="1">
      <c r="A162" s="40"/>
      <c r="B162" s="41"/>
      <c r="C162" s="42"/>
      <c r="D162" s="220" t="s">
        <v>178</v>
      </c>
      <c r="E162" s="42"/>
      <c r="F162" s="221" t="s">
        <v>562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178</v>
      </c>
      <c r="AU162" s="19" t="s">
        <v>82</v>
      </c>
    </row>
    <row r="163" s="2" customFormat="1" ht="21.75" customHeight="1">
      <c r="A163" s="40"/>
      <c r="B163" s="41"/>
      <c r="C163" s="207" t="s">
        <v>304</v>
      </c>
      <c r="D163" s="207" t="s">
        <v>171</v>
      </c>
      <c r="E163" s="208" t="s">
        <v>563</v>
      </c>
      <c r="F163" s="209" t="s">
        <v>564</v>
      </c>
      <c r="G163" s="210" t="s">
        <v>565</v>
      </c>
      <c r="H163" s="211">
        <v>1</v>
      </c>
      <c r="I163" s="212"/>
      <c r="J163" s="213">
        <f>ROUND(I163*H163,2)</f>
        <v>0</v>
      </c>
      <c r="K163" s="209" t="s">
        <v>175</v>
      </c>
      <c r="L163" s="46"/>
      <c r="M163" s="214" t="s">
        <v>19</v>
      </c>
      <c r="N163" s="215" t="s">
        <v>43</v>
      </c>
      <c r="O163" s="86"/>
      <c r="P163" s="216">
        <f>O163*H163</f>
        <v>0</v>
      </c>
      <c r="Q163" s="216">
        <v>0.00056999999999999998</v>
      </c>
      <c r="R163" s="216">
        <f>Q163*H163</f>
        <v>0.00056999999999999998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327</v>
      </c>
      <c r="AT163" s="218" t="s">
        <v>171</v>
      </c>
      <c r="AU163" s="218" t="s">
        <v>82</v>
      </c>
      <c r="AY163" s="19" t="s">
        <v>168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80</v>
      </c>
      <c r="BK163" s="219">
        <f>ROUND(I163*H163,2)</f>
        <v>0</v>
      </c>
      <c r="BL163" s="19" t="s">
        <v>327</v>
      </c>
      <c r="BM163" s="218" t="s">
        <v>566</v>
      </c>
    </row>
    <row r="164" s="2" customFormat="1">
      <c r="A164" s="40"/>
      <c r="B164" s="41"/>
      <c r="C164" s="42"/>
      <c r="D164" s="220" t="s">
        <v>178</v>
      </c>
      <c r="E164" s="42"/>
      <c r="F164" s="221" t="s">
        <v>567</v>
      </c>
      <c r="G164" s="42"/>
      <c r="H164" s="42"/>
      <c r="I164" s="222"/>
      <c r="J164" s="42"/>
      <c r="K164" s="42"/>
      <c r="L164" s="46"/>
      <c r="M164" s="223"/>
      <c r="N164" s="224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178</v>
      </c>
      <c r="AU164" s="19" t="s">
        <v>82</v>
      </c>
    </row>
    <row r="165" s="2" customFormat="1" ht="24.15" customHeight="1">
      <c r="A165" s="40"/>
      <c r="B165" s="41"/>
      <c r="C165" s="207" t="s">
        <v>260</v>
      </c>
      <c r="D165" s="207" t="s">
        <v>171</v>
      </c>
      <c r="E165" s="208" t="s">
        <v>568</v>
      </c>
      <c r="F165" s="209" t="s">
        <v>569</v>
      </c>
      <c r="G165" s="210" t="s">
        <v>294</v>
      </c>
      <c r="H165" s="211">
        <v>1</v>
      </c>
      <c r="I165" s="212"/>
      <c r="J165" s="213">
        <f>ROUND(I165*H165,2)</f>
        <v>0</v>
      </c>
      <c r="K165" s="209" t="s">
        <v>175</v>
      </c>
      <c r="L165" s="46"/>
      <c r="M165" s="214" t="s">
        <v>19</v>
      </c>
      <c r="N165" s="215" t="s">
        <v>43</v>
      </c>
      <c r="O165" s="86"/>
      <c r="P165" s="216">
        <f>O165*H165</f>
        <v>0</v>
      </c>
      <c r="Q165" s="216">
        <v>0.00132</v>
      </c>
      <c r="R165" s="216">
        <f>Q165*H165</f>
        <v>0.00132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327</v>
      </c>
      <c r="AT165" s="218" t="s">
        <v>171</v>
      </c>
      <c r="AU165" s="218" t="s">
        <v>82</v>
      </c>
      <c r="AY165" s="19" t="s">
        <v>168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80</v>
      </c>
      <c r="BK165" s="219">
        <f>ROUND(I165*H165,2)</f>
        <v>0</v>
      </c>
      <c r="BL165" s="19" t="s">
        <v>327</v>
      </c>
      <c r="BM165" s="218" t="s">
        <v>570</v>
      </c>
    </row>
    <row r="166" s="2" customFormat="1">
      <c r="A166" s="40"/>
      <c r="B166" s="41"/>
      <c r="C166" s="42"/>
      <c r="D166" s="220" t="s">
        <v>178</v>
      </c>
      <c r="E166" s="42"/>
      <c r="F166" s="221" t="s">
        <v>571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178</v>
      </c>
      <c r="AU166" s="19" t="s">
        <v>82</v>
      </c>
    </row>
    <row r="167" s="2" customFormat="1" ht="24.15" customHeight="1">
      <c r="A167" s="40"/>
      <c r="B167" s="41"/>
      <c r="C167" s="207" t="s">
        <v>256</v>
      </c>
      <c r="D167" s="207" t="s">
        <v>171</v>
      </c>
      <c r="E167" s="208" t="s">
        <v>572</v>
      </c>
      <c r="F167" s="209" t="s">
        <v>573</v>
      </c>
      <c r="G167" s="210" t="s">
        <v>294</v>
      </c>
      <c r="H167" s="211">
        <v>1</v>
      </c>
      <c r="I167" s="212"/>
      <c r="J167" s="213">
        <f>ROUND(I167*H167,2)</f>
        <v>0</v>
      </c>
      <c r="K167" s="209" t="s">
        <v>175</v>
      </c>
      <c r="L167" s="46"/>
      <c r="M167" s="214" t="s">
        <v>19</v>
      </c>
      <c r="N167" s="215" t="s">
        <v>43</v>
      </c>
      <c r="O167" s="86"/>
      <c r="P167" s="216">
        <f>O167*H167</f>
        <v>0</v>
      </c>
      <c r="Q167" s="216">
        <v>0.00081999999999999998</v>
      </c>
      <c r="R167" s="216">
        <f>Q167*H167</f>
        <v>0.00081999999999999998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327</v>
      </c>
      <c r="AT167" s="218" t="s">
        <v>171</v>
      </c>
      <c r="AU167" s="218" t="s">
        <v>82</v>
      </c>
      <c r="AY167" s="19" t="s">
        <v>168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80</v>
      </c>
      <c r="BK167" s="219">
        <f>ROUND(I167*H167,2)</f>
        <v>0</v>
      </c>
      <c r="BL167" s="19" t="s">
        <v>327</v>
      </c>
      <c r="BM167" s="218" t="s">
        <v>574</v>
      </c>
    </row>
    <row r="168" s="2" customFormat="1">
      <c r="A168" s="40"/>
      <c r="B168" s="41"/>
      <c r="C168" s="42"/>
      <c r="D168" s="220" t="s">
        <v>178</v>
      </c>
      <c r="E168" s="42"/>
      <c r="F168" s="221" t="s">
        <v>575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178</v>
      </c>
      <c r="AU168" s="19" t="s">
        <v>82</v>
      </c>
    </row>
    <row r="169" s="2" customFormat="1" ht="24.15" customHeight="1">
      <c r="A169" s="40"/>
      <c r="B169" s="41"/>
      <c r="C169" s="207" t="s">
        <v>243</v>
      </c>
      <c r="D169" s="207" t="s">
        <v>171</v>
      </c>
      <c r="E169" s="208" t="s">
        <v>576</v>
      </c>
      <c r="F169" s="209" t="s">
        <v>577</v>
      </c>
      <c r="G169" s="210" t="s">
        <v>294</v>
      </c>
      <c r="H169" s="211">
        <v>1</v>
      </c>
      <c r="I169" s="212"/>
      <c r="J169" s="213">
        <f>ROUND(I169*H169,2)</f>
        <v>0</v>
      </c>
      <c r="K169" s="209" t="s">
        <v>175</v>
      </c>
      <c r="L169" s="46"/>
      <c r="M169" s="214" t="s">
        <v>19</v>
      </c>
      <c r="N169" s="215" t="s">
        <v>43</v>
      </c>
      <c r="O169" s="86"/>
      <c r="P169" s="216">
        <f>O169*H169</f>
        <v>0</v>
      </c>
      <c r="Q169" s="216">
        <v>0.00069999999999999999</v>
      </c>
      <c r="R169" s="216">
        <f>Q169*H169</f>
        <v>0.00069999999999999999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327</v>
      </c>
      <c r="AT169" s="218" t="s">
        <v>171</v>
      </c>
      <c r="AU169" s="218" t="s">
        <v>82</v>
      </c>
      <c r="AY169" s="19" t="s">
        <v>168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80</v>
      </c>
      <c r="BK169" s="219">
        <f>ROUND(I169*H169,2)</f>
        <v>0</v>
      </c>
      <c r="BL169" s="19" t="s">
        <v>327</v>
      </c>
      <c r="BM169" s="218" t="s">
        <v>578</v>
      </c>
    </row>
    <row r="170" s="2" customFormat="1">
      <c r="A170" s="40"/>
      <c r="B170" s="41"/>
      <c r="C170" s="42"/>
      <c r="D170" s="220" t="s">
        <v>178</v>
      </c>
      <c r="E170" s="42"/>
      <c r="F170" s="221" t="s">
        <v>579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178</v>
      </c>
      <c r="AU170" s="19" t="s">
        <v>82</v>
      </c>
    </row>
    <row r="171" s="2" customFormat="1" ht="24.15" customHeight="1">
      <c r="A171" s="40"/>
      <c r="B171" s="41"/>
      <c r="C171" s="207" t="s">
        <v>373</v>
      </c>
      <c r="D171" s="207" t="s">
        <v>171</v>
      </c>
      <c r="E171" s="208" t="s">
        <v>580</v>
      </c>
      <c r="F171" s="209" t="s">
        <v>581</v>
      </c>
      <c r="G171" s="210" t="s">
        <v>294</v>
      </c>
      <c r="H171" s="211">
        <v>1</v>
      </c>
      <c r="I171" s="212"/>
      <c r="J171" s="213">
        <f>ROUND(I171*H171,2)</f>
        <v>0</v>
      </c>
      <c r="K171" s="209" t="s">
        <v>175</v>
      </c>
      <c r="L171" s="46"/>
      <c r="M171" s="214" t="s">
        <v>19</v>
      </c>
      <c r="N171" s="215" t="s">
        <v>43</v>
      </c>
      <c r="O171" s="86"/>
      <c r="P171" s="216">
        <f>O171*H171</f>
        <v>0</v>
      </c>
      <c r="Q171" s="216">
        <v>0.0043200000000000001</v>
      </c>
      <c r="R171" s="216">
        <f>Q171*H171</f>
        <v>0.0043200000000000001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327</v>
      </c>
      <c r="AT171" s="218" t="s">
        <v>171</v>
      </c>
      <c r="AU171" s="218" t="s">
        <v>82</v>
      </c>
      <c r="AY171" s="19" t="s">
        <v>168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80</v>
      </c>
      <c r="BK171" s="219">
        <f>ROUND(I171*H171,2)</f>
        <v>0</v>
      </c>
      <c r="BL171" s="19" t="s">
        <v>327</v>
      </c>
      <c r="BM171" s="218" t="s">
        <v>582</v>
      </c>
    </row>
    <row r="172" s="2" customFormat="1">
      <c r="A172" s="40"/>
      <c r="B172" s="41"/>
      <c r="C172" s="42"/>
      <c r="D172" s="220" t="s">
        <v>178</v>
      </c>
      <c r="E172" s="42"/>
      <c r="F172" s="221" t="s">
        <v>583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178</v>
      </c>
      <c r="AU172" s="19" t="s">
        <v>82</v>
      </c>
    </row>
    <row r="173" s="2" customFormat="1" ht="24.15" customHeight="1">
      <c r="A173" s="40"/>
      <c r="B173" s="41"/>
      <c r="C173" s="207" t="s">
        <v>8</v>
      </c>
      <c r="D173" s="207" t="s">
        <v>171</v>
      </c>
      <c r="E173" s="208" t="s">
        <v>584</v>
      </c>
      <c r="F173" s="209" t="s">
        <v>585</v>
      </c>
      <c r="G173" s="210" t="s">
        <v>294</v>
      </c>
      <c r="H173" s="211">
        <v>1</v>
      </c>
      <c r="I173" s="212"/>
      <c r="J173" s="213">
        <f>ROUND(I173*H173,2)</f>
        <v>0</v>
      </c>
      <c r="K173" s="209" t="s">
        <v>19</v>
      </c>
      <c r="L173" s="46"/>
      <c r="M173" s="214" t="s">
        <v>19</v>
      </c>
      <c r="N173" s="215" t="s">
        <v>43</v>
      </c>
      <c r="O173" s="86"/>
      <c r="P173" s="216">
        <f>O173*H173</f>
        <v>0</v>
      </c>
      <c r="Q173" s="216">
        <v>0.0049199999999999999</v>
      </c>
      <c r="R173" s="216">
        <f>Q173*H173</f>
        <v>0.0049199999999999999</v>
      </c>
      <c r="S173" s="216">
        <v>0</v>
      </c>
      <c r="T173" s="217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8" t="s">
        <v>327</v>
      </c>
      <c r="AT173" s="218" t="s">
        <v>171</v>
      </c>
      <c r="AU173" s="218" t="s">
        <v>82</v>
      </c>
      <c r="AY173" s="19" t="s">
        <v>168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9" t="s">
        <v>80</v>
      </c>
      <c r="BK173" s="219">
        <f>ROUND(I173*H173,2)</f>
        <v>0</v>
      </c>
      <c r="BL173" s="19" t="s">
        <v>327</v>
      </c>
      <c r="BM173" s="218" t="s">
        <v>586</v>
      </c>
    </row>
    <row r="174" s="2" customFormat="1" ht="44.25" customHeight="1">
      <c r="A174" s="40"/>
      <c r="B174" s="41"/>
      <c r="C174" s="207" t="s">
        <v>170</v>
      </c>
      <c r="D174" s="207" t="s">
        <v>171</v>
      </c>
      <c r="E174" s="208" t="s">
        <v>587</v>
      </c>
      <c r="F174" s="209" t="s">
        <v>588</v>
      </c>
      <c r="G174" s="210" t="s">
        <v>208</v>
      </c>
      <c r="H174" s="211">
        <v>0.012999999999999999</v>
      </c>
      <c r="I174" s="212"/>
      <c r="J174" s="213">
        <f>ROUND(I174*H174,2)</f>
        <v>0</v>
      </c>
      <c r="K174" s="209" t="s">
        <v>175</v>
      </c>
      <c r="L174" s="46"/>
      <c r="M174" s="214" t="s">
        <v>19</v>
      </c>
      <c r="N174" s="215" t="s">
        <v>43</v>
      </c>
      <c r="O174" s="86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8" t="s">
        <v>327</v>
      </c>
      <c r="AT174" s="218" t="s">
        <v>171</v>
      </c>
      <c r="AU174" s="218" t="s">
        <v>82</v>
      </c>
      <c r="AY174" s="19" t="s">
        <v>168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80</v>
      </c>
      <c r="BK174" s="219">
        <f>ROUND(I174*H174,2)</f>
        <v>0</v>
      </c>
      <c r="BL174" s="19" t="s">
        <v>327</v>
      </c>
      <c r="BM174" s="218" t="s">
        <v>589</v>
      </c>
    </row>
    <row r="175" s="2" customFormat="1">
      <c r="A175" s="40"/>
      <c r="B175" s="41"/>
      <c r="C175" s="42"/>
      <c r="D175" s="220" t="s">
        <v>178</v>
      </c>
      <c r="E175" s="42"/>
      <c r="F175" s="221" t="s">
        <v>590</v>
      </c>
      <c r="G175" s="42"/>
      <c r="H175" s="42"/>
      <c r="I175" s="222"/>
      <c r="J175" s="42"/>
      <c r="K175" s="42"/>
      <c r="L175" s="46"/>
      <c r="M175" s="223"/>
      <c r="N175" s="224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178</v>
      </c>
      <c r="AU175" s="19" t="s">
        <v>82</v>
      </c>
    </row>
    <row r="176" s="12" customFormat="1" ht="25.92" customHeight="1">
      <c r="A176" s="12"/>
      <c r="B176" s="191"/>
      <c r="C176" s="192"/>
      <c r="D176" s="193" t="s">
        <v>71</v>
      </c>
      <c r="E176" s="194" t="s">
        <v>383</v>
      </c>
      <c r="F176" s="194" t="s">
        <v>384</v>
      </c>
      <c r="G176" s="192"/>
      <c r="H176" s="192"/>
      <c r="I176" s="195"/>
      <c r="J176" s="196">
        <f>BK176</f>
        <v>0</v>
      </c>
      <c r="K176" s="192"/>
      <c r="L176" s="197"/>
      <c r="M176" s="198"/>
      <c r="N176" s="199"/>
      <c r="O176" s="199"/>
      <c r="P176" s="200">
        <f>P177</f>
        <v>0</v>
      </c>
      <c r="Q176" s="199"/>
      <c r="R176" s="200">
        <f>R177</f>
        <v>0</v>
      </c>
      <c r="S176" s="199"/>
      <c r="T176" s="201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2" t="s">
        <v>232</v>
      </c>
      <c r="AT176" s="203" t="s">
        <v>71</v>
      </c>
      <c r="AU176" s="203" t="s">
        <v>72</v>
      </c>
      <c r="AY176" s="202" t="s">
        <v>168</v>
      </c>
      <c r="BK176" s="204">
        <f>BK177</f>
        <v>0</v>
      </c>
    </row>
    <row r="177" s="12" customFormat="1" ht="22.8" customHeight="1">
      <c r="A177" s="12"/>
      <c r="B177" s="191"/>
      <c r="C177" s="192"/>
      <c r="D177" s="193" t="s">
        <v>71</v>
      </c>
      <c r="E177" s="205" t="s">
        <v>385</v>
      </c>
      <c r="F177" s="205" t="s">
        <v>386</v>
      </c>
      <c r="G177" s="192"/>
      <c r="H177" s="192"/>
      <c r="I177" s="195"/>
      <c r="J177" s="206">
        <f>BK177</f>
        <v>0</v>
      </c>
      <c r="K177" s="192"/>
      <c r="L177" s="197"/>
      <c r="M177" s="198"/>
      <c r="N177" s="199"/>
      <c r="O177" s="199"/>
      <c r="P177" s="200">
        <f>SUM(P178:P181)</f>
        <v>0</v>
      </c>
      <c r="Q177" s="199"/>
      <c r="R177" s="200">
        <f>SUM(R178:R181)</f>
        <v>0</v>
      </c>
      <c r="S177" s="199"/>
      <c r="T177" s="201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232</v>
      </c>
      <c r="AT177" s="203" t="s">
        <v>71</v>
      </c>
      <c r="AU177" s="203" t="s">
        <v>80</v>
      </c>
      <c r="AY177" s="202" t="s">
        <v>168</v>
      </c>
      <c r="BK177" s="204">
        <f>SUM(BK178:BK181)</f>
        <v>0</v>
      </c>
    </row>
    <row r="178" s="2" customFormat="1" ht="24.15" customHeight="1">
      <c r="A178" s="40"/>
      <c r="B178" s="41"/>
      <c r="C178" s="207" t="s">
        <v>291</v>
      </c>
      <c r="D178" s="207" t="s">
        <v>171</v>
      </c>
      <c r="E178" s="208" t="s">
        <v>388</v>
      </c>
      <c r="F178" s="209" t="s">
        <v>389</v>
      </c>
      <c r="G178" s="210" t="s">
        <v>390</v>
      </c>
      <c r="H178" s="211">
        <v>1</v>
      </c>
      <c r="I178" s="212"/>
      <c r="J178" s="213">
        <f>ROUND(I178*H178,2)</f>
        <v>0</v>
      </c>
      <c r="K178" s="209" t="s">
        <v>175</v>
      </c>
      <c r="L178" s="46"/>
      <c r="M178" s="214" t="s">
        <v>19</v>
      </c>
      <c r="N178" s="215" t="s">
        <v>43</v>
      </c>
      <c r="O178" s="86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391</v>
      </c>
      <c r="AT178" s="218" t="s">
        <v>171</v>
      </c>
      <c r="AU178" s="218" t="s">
        <v>82</v>
      </c>
      <c r="AY178" s="19" t="s">
        <v>168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80</v>
      </c>
      <c r="BK178" s="219">
        <f>ROUND(I178*H178,2)</f>
        <v>0</v>
      </c>
      <c r="BL178" s="19" t="s">
        <v>391</v>
      </c>
      <c r="BM178" s="218" t="s">
        <v>591</v>
      </c>
    </row>
    <row r="179" s="2" customFormat="1">
      <c r="A179" s="40"/>
      <c r="B179" s="41"/>
      <c r="C179" s="42"/>
      <c r="D179" s="220" t="s">
        <v>178</v>
      </c>
      <c r="E179" s="42"/>
      <c r="F179" s="221" t="s">
        <v>393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178</v>
      </c>
      <c r="AU179" s="19" t="s">
        <v>82</v>
      </c>
    </row>
    <row r="180" s="2" customFormat="1" ht="16.5" customHeight="1">
      <c r="A180" s="40"/>
      <c r="B180" s="41"/>
      <c r="C180" s="207" t="s">
        <v>327</v>
      </c>
      <c r="D180" s="207" t="s">
        <v>171</v>
      </c>
      <c r="E180" s="208" t="s">
        <v>395</v>
      </c>
      <c r="F180" s="209" t="s">
        <v>396</v>
      </c>
      <c r="G180" s="210" t="s">
        <v>390</v>
      </c>
      <c r="H180" s="211">
        <v>1</v>
      </c>
      <c r="I180" s="212"/>
      <c r="J180" s="213">
        <f>ROUND(I180*H180,2)</f>
        <v>0</v>
      </c>
      <c r="K180" s="209" t="s">
        <v>175</v>
      </c>
      <c r="L180" s="46"/>
      <c r="M180" s="214" t="s">
        <v>19</v>
      </c>
      <c r="N180" s="215" t="s">
        <v>43</v>
      </c>
      <c r="O180" s="86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391</v>
      </c>
      <c r="AT180" s="218" t="s">
        <v>171</v>
      </c>
      <c r="AU180" s="218" t="s">
        <v>82</v>
      </c>
      <c r="AY180" s="19" t="s">
        <v>168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80</v>
      </c>
      <c r="BK180" s="219">
        <f>ROUND(I180*H180,2)</f>
        <v>0</v>
      </c>
      <c r="BL180" s="19" t="s">
        <v>391</v>
      </c>
      <c r="BM180" s="218" t="s">
        <v>592</v>
      </c>
    </row>
    <row r="181" s="2" customFormat="1">
      <c r="A181" s="40"/>
      <c r="B181" s="41"/>
      <c r="C181" s="42"/>
      <c r="D181" s="220" t="s">
        <v>178</v>
      </c>
      <c r="E181" s="42"/>
      <c r="F181" s="221" t="s">
        <v>398</v>
      </c>
      <c r="G181" s="42"/>
      <c r="H181" s="42"/>
      <c r="I181" s="222"/>
      <c r="J181" s="42"/>
      <c r="K181" s="42"/>
      <c r="L181" s="46"/>
      <c r="M181" s="268"/>
      <c r="N181" s="269"/>
      <c r="O181" s="270"/>
      <c r="P181" s="270"/>
      <c r="Q181" s="270"/>
      <c r="R181" s="270"/>
      <c r="S181" s="270"/>
      <c r="T181" s="271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178</v>
      </c>
      <c r="AU181" s="19" t="s">
        <v>82</v>
      </c>
    </row>
    <row r="182" s="2" customFormat="1" ht="6.96" customHeight="1">
      <c r="A182" s="40"/>
      <c r="B182" s="61"/>
      <c r="C182" s="62"/>
      <c r="D182" s="62"/>
      <c r="E182" s="62"/>
      <c r="F182" s="62"/>
      <c r="G182" s="62"/>
      <c r="H182" s="62"/>
      <c r="I182" s="62"/>
      <c r="J182" s="62"/>
      <c r="K182" s="62"/>
      <c r="L182" s="46"/>
      <c r="M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</row>
  </sheetData>
  <sheetProtection sheet="1" autoFilter="0" formatColumns="0" formatRows="0" objects="1" scenarios="1" spinCount="100000" saltValue="3spJx3WdfR+avVJX5976TOZaY2f8190THe09ee92ufuf6vHlGNlxaeIDeuUuISPtYJxn94zaipcU5mVp8ckUQQ==" hashValue="0vxWgSXZNu2Kk7Dfm2h3yAqEviSTl2WrLFJ+u5Ctt5wHyfH4Ah7yOw1GOW7MB2zftAbkvCuG/vGntaaZM3+IVA==" algorithmName="SHA-512" password="CC35"/>
  <autoFilter ref="C86:K18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32154101"/>
    <hyperlink ref="F95" r:id="rId2" display="https://podminky.urs.cz/item/CS_URS_2024_01/162551108"/>
    <hyperlink ref="F102" r:id="rId3" display="https://podminky.urs.cz/item/CS_URS_2024_01/167151101"/>
    <hyperlink ref="F109" r:id="rId4" display="https://podminky.urs.cz/item/CS_URS_2024_01/171201221"/>
    <hyperlink ref="F115" r:id="rId5" display="https://podminky.urs.cz/item/CS_URS_2024_01/171251201"/>
    <hyperlink ref="F122" r:id="rId6" display="https://podminky.urs.cz/item/CS_URS_2024_01/174151101"/>
    <hyperlink ref="F131" r:id="rId7" display="https://podminky.urs.cz/item/CS_URS_2024_01/175111101"/>
    <hyperlink ref="F137" r:id="rId8" display="https://podminky.urs.cz/item/CS_URS_2024_01/871241101"/>
    <hyperlink ref="F141" r:id="rId9" display="https://podminky.urs.cz/item/CS_URS_2024_01/877241101"/>
    <hyperlink ref="F145" r:id="rId10" display="https://podminky.urs.cz/item/CS_URS_2024_01/877241101"/>
    <hyperlink ref="F148" r:id="rId11" display="https://podminky.urs.cz/item/CS_URS_2024_01/877241113"/>
    <hyperlink ref="F151" r:id="rId12" display="https://podminky.urs.cz/item/CS_URS_2024_01/893811212"/>
    <hyperlink ref="F156" r:id="rId13" display="https://podminky.urs.cz/item/CS_URS_2024_01/998276101"/>
    <hyperlink ref="F158" r:id="rId14" display="https://podminky.urs.cz/item/CS_URS_2024_01/998276124"/>
    <hyperlink ref="F162" r:id="rId15" display="https://podminky.urs.cz/item/CS_URS_2024_01/722220111"/>
    <hyperlink ref="F164" r:id="rId16" display="https://podminky.urs.cz/item/CS_URS_2024_01/722221134"/>
    <hyperlink ref="F166" r:id="rId17" display="https://podminky.urs.cz/item/CS_URS_2024_01/722230114"/>
    <hyperlink ref="F168" r:id="rId18" display="https://podminky.urs.cz/item/CS_URS_2024_01/722231075"/>
    <hyperlink ref="F170" r:id="rId19" display="https://podminky.urs.cz/item/CS_URS_2024_01/722232046"/>
    <hyperlink ref="F172" r:id="rId20" display="https://podminky.urs.cz/item/CS_URS_2024_01/722232050"/>
    <hyperlink ref="F175" r:id="rId21" display="https://podminky.urs.cz/item/CS_URS_2024_01/998722101"/>
    <hyperlink ref="F179" r:id="rId22" display="https://podminky.urs.cz/item/CS_URS_2024_01/012103000"/>
    <hyperlink ref="F181" r:id="rId23" display="https://podminky.urs.cz/item/CS_URS_2024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  <c r="AZ2" s="130" t="s">
        <v>399</v>
      </c>
      <c r="BA2" s="130" t="s">
        <v>593</v>
      </c>
      <c r="BB2" s="130" t="s">
        <v>94</v>
      </c>
      <c r="BC2" s="130" t="s">
        <v>594</v>
      </c>
      <c r="BD2" s="130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595</v>
      </c>
      <c r="BA3" s="130" t="s">
        <v>596</v>
      </c>
      <c r="BB3" s="130" t="s">
        <v>112</v>
      </c>
      <c r="BC3" s="130" t="s">
        <v>597</v>
      </c>
      <c r="BD3" s="130" t="s">
        <v>96</v>
      </c>
    </row>
    <row r="4" s="1" customFormat="1" ht="24.96" customHeight="1">
      <c r="B4" s="22"/>
      <c r="D4" s="133" t="s">
        <v>100</v>
      </c>
      <c r="L4" s="22"/>
      <c r="M4" s="134" t="s">
        <v>10</v>
      </c>
      <c r="AT4" s="19" t="s">
        <v>4</v>
      </c>
      <c r="AZ4" s="130" t="s">
        <v>598</v>
      </c>
      <c r="BA4" s="130" t="s">
        <v>599</v>
      </c>
      <c r="BB4" s="130" t="s">
        <v>112</v>
      </c>
      <c r="BC4" s="130" t="s">
        <v>600</v>
      </c>
      <c r="BD4" s="130" t="s">
        <v>96</v>
      </c>
    </row>
    <row r="5" s="1" customFormat="1" ht="6.96" customHeight="1">
      <c r="B5" s="22"/>
      <c r="L5" s="22"/>
      <c r="AZ5" s="130" t="s">
        <v>601</v>
      </c>
      <c r="BA5" s="130" t="s">
        <v>602</v>
      </c>
      <c r="BB5" s="130" t="s">
        <v>112</v>
      </c>
      <c r="BC5" s="130" t="s">
        <v>603</v>
      </c>
      <c r="BD5" s="130" t="s">
        <v>96</v>
      </c>
    </row>
    <row r="6" s="1" customFormat="1" ht="12" customHeight="1">
      <c r="B6" s="22"/>
      <c r="D6" s="135" t="s">
        <v>16</v>
      </c>
      <c r="L6" s="22"/>
      <c r="AZ6" s="130" t="s">
        <v>604</v>
      </c>
      <c r="BA6" s="130" t="s">
        <v>605</v>
      </c>
      <c r="BB6" s="130" t="s">
        <v>112</v>
      </c>
      <c r="BC6" s="130" t="s">
        <v>606</v>
      </c>
      <c r="BD6" s="130" t="s">
        <v>96</v>
      </c>
    </row>
    <row r="7" s="1" customFormat="1" ht="26.25" customHeight="1">
      <c r="B7" s="22"/>
      <c r="E7" s="136" t="str">
        <f>'Rekapitulace stavby'!K6</f>
        <v>Rekonstrukce čtyř antukových kurtů včetně zázemí, parc. č. 2193/1, 2192, Žďár nad Sázavou</v>
      </c>
      <c r="F7" s="135"/>
      <c r="G7" s="135"/>
      <c r="H7" s="135"/>
      <c r="L7" s="22"/>
      <c r="AZ7" s="130" t="s">
        <v>607</v>
      </c>
      <c r="BA7" s="130" t="s">
        <v>608</v>
      </c>
      <c r="BB7" s="130" t="s">
        <v>112</v>
      </c>
      <c r="BC7" s="130" t="s">
        <v>609</v>
      </c>
      <c r="BD7" s="130" t="s">
        <v>96</v>
      </c>
    </row>
    <row r="8" s="2" customFormat="1" ht="12" customHeight="1">
      <c r="A8" s="40"/>
      <c r="B8" s="46"/>
      <c r="C8" s="40"/>
      <c r="D8" s="135" t="s">
        <v>114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610</v>
      </c>
      <c r="BA8" s="130" t="s">
        <v>611</v>
      </c>
      <c r="BB8" s="130" t="s">
        <v>112</v>
      </c>
      <c r="BC8" s="130" t="s">
        <v>612</v>
      </c>
      <c r="BD8" s="130" t="s">
        <v>96</v>
      </c>
    </row>
    <row r="9" s="2" customFormat="1" ht="16.5" customHeight="1">
      <c r="A9" s="40"/>
      <c r="B9" s="46"/>
      <c r="C9" s="40"/>
      <c r="D9" s="40"/>
      <c r="E9" s="138" t="s">
        <v>613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614</v>
      </c>
      <c r="BA9" s="130" t="s">
        <v>615</v>
      </c>
      <c r="BB9" s="130" t="s">
        <v>112</v>
      </c>
      <c r="BC9" s="130" t="s">
        <v>616</v>
      </c>
      <c r="BD9" s="130" t="s">
        <v>96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617</v>
      </c>
      <c r="BA10" s="130" t="s">
        <v>618</v>
      </c>
      <c r="BB10" s="130" t="s">
        <v>112</v>
      </c>
      <c r="BC10" s="130" t="s">
        <v>619</v>
      </c>
      <c r="BD10" s="130" t="s">
        <v>96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620</v>
      </c>
      <c r="BA11" s="130" t="s">
        <v>621</v>
      </c>
      <c r="BB11" s="130" t="s">
        <v>112</v>
      </c>
      <c r="BC11" s="130" t="s">
        <v>404</v>
      </c>
      <c r="BD11" s="130" t="s">
        <v>96</v>
      </c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10. 4. 2024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35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36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38</v>
      </c>
      <c r="E30" s="40"/>
      <c r="F30" s="40"/>
      <c r="G30" s="40"/>
      <c r="H30" s="40"/>
      <c r="I30" s="40"/>
      <c r="J30" s="147">
        <f>ROUND(J96,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40</v>
      </c>
      <c r="G32" s="40"/>
      <c r="H32" s="40"/>
      <c r="I32" s="148" t="s">
        <v>39</v>
      </c>
      <c r="J32" s="148" t="s">
        <v>41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42</v>
      </c>
      <c r="E33" s="135" t="s">
        <v>43</v>
      </c>
      <c r="F33" s="150">
        <f>ROUND((SUM(BE96:BE342)),  2)</f>
        <v>0</v>
      </c>
      <c r="G33" s="40"/>
      <c r="H33" s="40"/>
      <c r="I33" s="151">
        <v>0.20999999999999999</v>
      </c>
      <c r="J33" s="150">
        <f>ROUND(((SUM(BE96:BE342))*I33),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44</v>
      </c>
      <c r="F34" s="150">
        <f>ROUND((SUM(BF96:BF342)),  2)</f>
        <v>0</v>
      </c>
      <c r="G34" s="40"/>
      <c r="H34" s="40"/>
      <c r="I34" s="151">
        <v>0.12</v>
      </c>
      <c r="J34" s="150">
        <f>ROUND(((SUM(BF96:BF342))*I34),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45</v>
      </c>
      <c r="F35" s="150">
        <f>ROUND((SUM(BG96:BG342)),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46</v>
      </c>
      <c r="F36" s="150">
        <f>ROUND((SUM(BH96:BH342)),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47</v>
      </c>
      <c r="F37" s="150">
        <f>ROUND((SUM(BI96:BI342)),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141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Rekonstrukce čtyř antukových kurtů včetně zázemí, parc. č. 2193/1, 2192, Žďár nad Sázavou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ZTI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Žďár nad Sázavou</v>
      </c>
      <c r="G52" s="42"/>
      <c r="H52" s="42"/>
      <c r="I52" s="34" t="s">
        <v>23</v>
      </c>
      <c r="J52" s="74" t="str">
        <f>IF(J12="","",J12)</f>
        <v>10. 4. 2024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>Ing. Lukáš Nekvinda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David Kolouch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142</v>
      </c>
      <c r="D57" s="165"/>
      <c r="E57" s="165"/>
      <c r="F57" s="165"/>
      <c r="G57" s="165"/>
      <c r="H57" s="165"/>
      <c r="I57" s="165"/>
      <c r="J57" s="166" t="s">
        <v>143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70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144</v>
      </c>
    </row>
    <row r="60" s="9" customFormat="1" ht="24.96" customHeight="1">
      <c r="A60" s="9"/>
      <c r="B60" s="168"/>
      <c r="C60" s="169"/>
      <c r="D60" s="170" t="s">
        <v>145</v>
      </c>
      <c r="E60" s="171"/>
      <c r="F60" s="171"/>
      <c r="G60" s="171"/>
      <c r="H60" s="171"/>
      <c r="I60" s="171"/>
      <c r="J60" s="172">
        <f>J97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146</v>
      </c>
      <c r="E61" s="177"/>
      <c r="F61" s="177"/>
      <c r="G61" s="177"/>
      <c r="H61" s="177"/>
      <c r="I61" s="177"/>
      <c r="J61" s="178">
        <f>J98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147</v>
      </c>
      <c r="E62" s="177"/>
      <c r="F62" s="177"/>
      <c r="G62" s="177"/>
      <c r="H62" s="177"/>
      <c r="I62" s="177"/>
      <c r="J62" s="178">
        <f>J143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622</v>
      </c>
      <c r="E63" s="177"/>
      <c r="F63" s="177"/>
      <c r="G63" s="177"/>
      <c r="H63" s="177"/>
      <c r="I63" s="177"/>
      <c r="J63" s="178">
        <f>J147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148</v>
      </c>
      <c r="E64" s="177"/>
      <c r="F64" s="177"/>
      <c r="G64" s="177"/>
      <c r="H64" s="177"/>
      <c r="I64" s="177"/>
      <c r="J64" s="178">
        <f>J152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150</v>
      </c>
      <c r="E65" s="177"/>
      <c r="F65" s="177"/>
      <c r="G65" s="177"/>
      <c r="H65" s="177"/>
      <c r="I65" s="177"/>
      <c r="J65" s="178">
        <f>J169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494</v>
      </c>
      <c r="E66" s="171"/>
      <c r="F66" s="171"/>
      <c r="G66" s="171"/>
      <c r="H66" s="171"/>
      <c r="I66" s="171"/>
      <c r="J66" s="172">
        <f>J176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623</v>
      </c>
      <c r="E67" s="177"/>
      <c r="F67" s="177"/>
      <c r="G67" s="177"/>
      <c r="H67" s="177"/>
      <c r="I67" s="177"/>
      <c r="J67" s="178">
        <f>J177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624</v>
      </c>
      <c r="E68" s="177"/>
      <c r="F68" s="177"/>
      <c r="G68" s="177"/>
      <c r="H68" s="177"/>
      <c r="I68" s="177"/>
      <c r="J68" s="178">
        <f>J194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495</v>
      </c>
      <c r="E69" s="177"/>
      <c r="F69" s="177"/>
      <c r="G69" s="177"/>
      <c r="H69" s="177"/>
      <c r="I69" s="177"/>
      <c r="J69" s="178">
        <f>J228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625</v>
      </c>
      <c r="E70" s="177"/>
      <c r="F70" s="177"/>
      <c r="G70" s="177"/>
      <c r="H70" s="177"/>
      <c r="I70" s="177"/>
      <c r="J70" s="178">
        <f>J273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626</v>
      </c>
      <c r="E71" s="177"/>
      <c r="F71" s="177"/>
      <c r="G71" s="177"/>
      <c r="H71" s="177"/>
      <c r="I71" s="177"/>
      <c r="J71" s="178">
        <f>J299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627</v>
      </c>
      <c r="E72" s="177"/>
      <c r="F72" s="177"/>
      <c r="G72" s="177"/>
      <c r="H72" s="177"/>
      <c r="I72" s="177"/>
      <c r="J72" s="178">
        <f>J304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8"/>
      <c r="C73" s="169"/>
      <c r="D73" s="170" t="s">
        <v>628</v>
      </c>
      <c r="E73" s="171"/>
      <c r="F73" s="171"/>
      <c r="G73" s="171"/>
      <c r="H73" s="171"/>
      <c r="I73" s="171"/>
      <c r="J73" s="172">
        <f>J309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4"/>
      <c r="C74" s="175"/>
      <c r="D74" s="176" t="s">
        <v>629</v>
      </c>
      <c r="E74" s="177"/>
      <c r="F74" s="177"/>
      <c r="G74" s="177"/>
      <c r="H74" s="177"/>
      <c r="I74" s="177"/>
      <c r="J74" s="178">
        <f>J310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8"/>
      <c r="C75" s="169"/>
      <c r="D75" s="170" t="s">
        <v>151</v>
      </c>
      <c r="E75" s="171"/>
      <c r="F75" s="171"/>
      <c r="G75" s="171"/>
      <c r="H75" s="171"/>
      <c r="I75" s="171"/>
      <c r="J75" s="172">
        <f>J337</f>
        <v>0</v>
      </c>
      <c r="K75" s="169"/>
      <c r="L75" s="17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74"/>
      <c r="C76" s="175"/>
      <c r="D76" s="176" t="s">
        <v>152</v>
      </c>
      <c r="E76" s="177"/>
      <c r="F76" s="177"/>
      <c r="G76" s="177"/>
      <c r="H76" s="177"/>
      <c r="I76" s="177"/>
      <c r="J76" s="178">
        <f>J338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153</v>
      </c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6.25" customHeight="1">
      <c r="A86" s="40"/>
      <c r="B86" s="41"/>
      <c r="C86" s="42"/>
      <c r="D86" s="42"/>
      <c r="E86" s="163" t="str">
        <f>E7</f>
        <v>Rekonstrukce čtyř antukových kurtů včetně zázemí, parc. č. 2193/1, 2192, Žďár nad Sázavou</v>
      </c>
      <c r="F86" s="34"/>
      <c r="G86" s="34"/>
      <c r="H86" s="34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114</v>
      </c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04 - ZTI</v>
      </c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>Žďár nad Sázavou</v>
      </c>
      <c r="G90" s="42"/>
      <c r="H90" s="42"/>
      <c r="I90" s="34" t="s">
        <v>23</v>
      </c>
      <c r="J90" s="74" t="str">
        <f>IF(J12="","",J12)</f>
        <v>10. 4. 2024</v>
      </c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E15</f>
        <v>Město Žďár nad Sázavou</v>
      </c>
      <c r="G92" s="42"/>
      <c r="H92" s="42"/>
      <c r="I92" s="34" t="s">
        <v>31</v>
      </c>
      <c r="J92" s="38" t="str">
        <f>E21</f>
        <v>Ing. Lukáš Nekvinda</v>
      </c>
      <c r="K92" s="42"/>
      <c r="L92" s="13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IF(E18="","",E18)</f>
        <v>Vyplň údaj</v>
      </c>
      <c r="G93" s="42"/>
      <c r="H93" s="42"/>
      <c r="I93" s="34" t="s">
        <v>34</v>
      </c>
      <c r="J93" s="38" t="str">
        <f>E24</f>
        <v>Ing. David Kolouch</v>
      </c>
      <c r="K93" s="42"/>
      <c r="L93" s="13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0"/>
      <c r="B95" s="181"/>
      <c r="C95" s="182" t="s">
        <v>154</v>
      </c>
      <c r="D95" s="183" t="s">
        <v>57</v>
      </c>
      <c r="E95" s="183" t="s">
        <v>53</v>
      </c>
      <c r="F95" s="183" t="s">
        <v>54</v>
      </c>
      <c r="G95" s="183" t="s">
        <v>155</v>
      </c>
      <c r="H95" s="183" t="s">
        <v>156</v>
      </c>
      <c r="I95" s="183" t="s">
        <v>157</v>
      </c>
      <c r="J95" s="183" t="s">
        <v>143</v>
      </c>
      <c r="K95" s="184" t="s">
        <v>158</v>
      </c>
      <c r="L95" s="185"/>
      <c r="M95" s="94" t="s">
        <v>19</v>
      </c>
      <c r="N95" s="95" t="s">
        <v>42</v>
      </c>
      <c r="O95" s="95" t="s">
        <v>159</v>
      </c>
      <c r="P95" s="95" t="s">
        <v>160</v>
      </c>
      <c r="Q95" s="95" t="s">
        <v>161</v>
      </c>
      <c r="R95" s="95" t="s">
        <v>162</v>
      </c>
      <c r="S95" s="95" t="s">
        <v>163</v>
      </c>
      <c r="T95" s="96" t="s">
        <v>164</v>
      </c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</row>
    <row r="96" s="2" customFormat="1" ht="22.8" customHeight="1">
      <c r="A96" s="40"/>
      <c r="B96" s="41"/>
      <c r="C96" s="101" t="s">
        <v>165</v>
      </c>
      <c r="D96" s="42"/>
      <c r="E96" s="42"/>
      <c r="F96" s="42"/>
      <c r="G96" s="42"/>
      <c r="H96" s="42"/>
      <c r="I96" s="42"/>
      <c r="J96" s="186">
        <f>BK96</f>
        <v>0</v>
      </c>
      <c r="K96" s="42"/>
      <c r="L96" s="46"/>
      <c r="M96" s="97"/>
      <c r="N96" s="187"/>
      <c r="O96" s="98"/>
      <c r="P96" s="188">
        <f>P97+P176+P309+P337</f>
        <v>0</v>
      </c>
      <c r="Q96" s="98"/>
      <c r="R96" s="188">
        <f>R97+R176+R309+R337</f>
        <v>19.345791029999997</v>
      </c>
      <c r="S96" s="98"/>
      <c r="T96" s="189">
        <f>T97+T176+T309+T337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144</v>
      </c>
      <c r="BK96" s="190">
        <f>BK97+BK176+BK309+BK337</f>
        <v>0</v>
      </c>
    </row>
    <row r="97" s="12" customFormat="1" ht="25.92" customHeight="1">
      <c r="A97" s="12"/>
      <c r="B97" s="191"/>
      <c r="C97" s="192"/>
      <c r="D97" s="193" t="s">
        <v>71</v>
      </c>
      <c r="E97" s="194" t="s">
        <v>166</v>
      </c>
      <c r="F97" s="194" t="s">
        <v>167</v>
      </c>
      <c r="G97" s="192"/>
      <c r="H97" s="192"/>
      <c r="I97" s="195"/>
      <c r="J97" s="196">
        <f>BK97</f>
        <v>0</v>
      </c>
      <c r="K97" s="192"/>
      <c r="L97" s="197"/>
      <c r="M97" s="198"/>
      <c r="N97" s="199"/>
      <c r="O97" s="199"/>
      <c r="P97" s="200">
        <f>P98+P143+P147+P152+P169</f>
        <v>0</v>
      </c>
      <c r="Q97" s="199"/>
      <c r="R97" s="200">
        <f>R98+R143+R147+R152+R169</f>
        <v>19.0303787</v>
      </c>
      <c r="S97" s="199"/>
      <c r="T97" s="201">
        <f>T98+T143+T147+T152+T169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80</v>
      </c>
      <c r="AT97" s="203" t="s">
        <v>71</v>
      </c>
      <c r="AU97" s="203" t="s">
        <v>72</v>
      </c>
      <c r="AY97" s="202" t="s">
        <v>168</v>
      </c>
      <c r="BK97" s="204">
        <f>BK98+BK143+BK147+BK152+BK169</f>
        <v>0</v>
      </c>
    </row>
    <row r="98" s="12" customFormat="1" ht="22.8" customHeight="1">
      <c r="A98" s="12"/>
      <c r="B98" s="191"/>
      <c r="C98" s="192"/>
      <c r="D98" s="193" t="s">
        <v>71</v>
      </c>
      <c r="E98" s="205" t="s">
        <v>80</v>
      </c>
      <c r="F98" s="205" t="s">
        <v>169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SUM(P99:P142)</f>
        <v>0</v>
      </c>
      <c r="Q98" s="199"/>
      <c r="R98" s="200">
        <f>SUM(R99:R142)</f>
        <v>18.518000000000001</v>
      </c>
      <c r="S98" s="199"/>
      <c r="T98" s="201">
        <f>SUM(T99:T142)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80</v>
      </c>
      <c r="AT98" s="203" t="s">
        <v>71</v>
      </c>
      <c r="AU98" s="203" t="s">
        <v>80</v>
      </c>
      <c r="AY98" s="202" t="s">
        <v>168</v>
      </c>
      <c r="BK98" s="204">
        <f>SUM(BK99:BK142)</f>
        <v>0</v>
      </c>
    </row>
    <row r="99" s="2" customFormat="1" ht="49.05" customHeight="1">
      <c r="A99" s="40"/>
      <c r="B99" s="41"/>
      <c r="C99" s="207" t="s">
        <v>352</v>
      </c>
      <c r="D99" s="207" t="s">
        <v>171</v>
      </c>
      <c r="E99" s="208" t="s">
        <v>630</v>
      </c>
      <c r="F99" s="209" t="s">
        <v>631</v>
      </c>
      <c r="G99" s="210" t="s">
        <v>174</v>
      </c>
      <c r="H99" s="211">
        <v>25.431999999999999</v>
      </c>
      <c r="I99" s="212"/>
      <c r="J99" s="213">
        <f>ROUND(I99*H99,2)</f>
        <v>0</v>
      </c>
      <c r="K99" s="209" t="s">
        <v>175</v>
      </c>
      <c r="L99" s="46"/>
      <c r="M99" s="214" t="s">
        <v>19</v>
      </c>
      <c r="N99" s="215" t="s">
        <v>43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176</v>
      </c>
      <c r="AT99" s="218" t="s">
        <v>171</v>
      </c>
      <c r="AU99" s="218" t="s">
        <v>82</v>
      </c>
      <c r="AY99" s="19" t="s">
        <v>168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80</v>
      </c>
      <c r="BK99" s="219">
        <f>ROUND(I99*H99,2)</f>
        <v>0</v>
      </c>
      <c r="BL99" s="19" t="s">
        <v>176</v>
      </c>
      <c r="BM99" s="218" t="s">
        <v>632</v>
      </c>
    </row>
    <row r="100" s="2" customFormat="1">
      <c r="A100" s="40"/>
      <c r="B100" s="41"/>
      <c r="C100" s="42"/>
      <c r="D100" s="220" t="s">
        <v>178</v>
      </c>
      <c r="E100" s="42"/>
      <c r="F100" s="221" t="s">
        <v>633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178</v>
      </c>
      <c r="AU100" s="19" t="s">
        <v>82</v>
      </c>
    </row>
    <row r="101" s="14" customFormat="1">
      <c r="A101" s="14"/>
      <c r="B101" s="237"/>
      <c r="C101" s="238"/>
      <c r="D101" s="227" t="s">
        <v>180</v>
      </c>
      <c r="E101" s="239" t="s">
        <v>19</v>
      </c>
      <c r="F101" s="240" t="s">
        <v>634</v>
      </c>
      <c r="G101" s="238"/>
      <c r="H101" s="239" t="s">
        <v>19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180</v>
      </c>
      <c r="AU101" s="246" t="s">
        <v>82</v>
      </c>
      <c r="AV101" s="14" t="s">
        <v>80</v>
      </c>
      <c r="AW101" s="14" t="s">
        <v>33</v>
      </c>
      <c r="AX101" s="14" t="s">
        <v>72</v>
      </c>
      <c r="AY101" s="246" t="s">
        <v>168</v>
      </c>
    </row>
    <row r="102" s="13" customFormat="1">
      <c r="A102" s="13"/>
      <c r="B102" s="225"/>
      <c r="C102" s="226"/>
      <c r="D102" s="227" t="s">
        <v>180</v>
      </c>
      <c r="E102" s="228" t="s">
        <v>19</v>
      </c>
      <c r="F102" s="229" t="s">
        <v>500</v>
      </c>
      <c r="G102" s="226"/>
      <c r="H102" s="230">
        <v>25.431999999999999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180</v>
      </c>
      <c r="AU102" s="236" t="s">
        <v>82</v>
      </c>
      <c r="AV102" s="13" t="s">
        <v>82</v>
      </c>
      <c r="AW102" s="13" t="s">
        <v>33</v>
      </c>
      <c r="AX102" s="13" t="s">
        <v>80</v>
      </c>
      <c r="AY102" s="236" t="s">
        <v>168</v>
      </c>
    </row>
    <row r="103" s="2" customFormat="1" ht="62.7" customHeight="1">
      <c r="A103" s="40"/>
      <c r="B103" s="41"/>
      <c r="C103" s="207" t="s">
        <v>635</v>
      </c>
      <c r="D103" s="207" t="s">
        <v>171</v>
      </c>
      <c r="E103" s="208" t="s">
        <v>200</v>
      </c>
      <c r="F103" s="209" t="s">
        <v>201</v>
      </c>
      <c r="G103" s="210" t="s">
        <v>174</v>
      </c>
      <c r="H103" s="211">
        <v>15.340999999999999</v>
      </c>
      <c r="I103" s="212"/>
      <c r="J103" s="213">
        <f>ROUND(I103*H103,2)</f>
        <v>0</v>
      </c>
      <c r="K103" s="209" t="s">
        <v>175</v>
      </c>
      <c r="L103" s="46"/>
      <c r="M103" s="214" t="s">
        <v>19</v>
      </c>
      <c r="N103" s="215" t="s">
        <v>43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176</v>
      </c>
      <c r="AT103" s="218" t="s">
        <v>171</v>
      </c>
      <c r="AU103" s="218" t="s">
        <v>82</v>
      </c>
      <c r="AY103" s="19" t="s">
        <v>168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80</v>
      </c>
      <c r="BK103" s="219">
        <f>ROUND(I103*H103,2)</f>
        <v>0</v>
      </c>
      <c r="BL103" s="19" t="s">
        <v>176</v>
      </c>
      <c r="BM103" s="218" t="s">
        <v>636</v>
      </c>
    </row>
    <row r="104" s="2" customFormat="1">
      <c r="A104" s="40"/>
      <c r="B104" s="41"/>
      <c r="C104" s="42"/>
      <c r="D104" s="220" t="s">
        <v>178</v>
      </c>
      <c r="E104" s="42"/>
      <c r="F104" s="221" t="s">
        <v>203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178</v>
      </c>
      <c r="AU104" s="19" t="s">
        <v>82</v>
      </c>
    </row>
    <row r="105" s="14" customFormat="1">
      <c r="A105" s="14"/>
      <c r="B105" s="237"/>
      <c r="C105" s="238"/>
      <c r="D105" s="227" t="s">
        <v>180</v>
      </c>
      <c r="E105" s="239" t="s">
        <v>19</v>
      </c>
      <c r="F105" s="240" t="s">
        <v>187</v>
      </c>
      <c r="G105" s="238"/>
      <c r="H105" s="239" t="s">
        <v>19</v>
      </c>
      <c r="I105" s="241"/>
      <c r="J105" s="238"/>
      <c r="K105" s="238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180</v>
      </c>
      <c r="AU105" s="246" t="s">
        <v>82</v>
      </c>
      <c r="AV105" s="14" t="s">
        <v>80</v>
      </c>
      <c r="AW105" s="14" t="s">
        <v>33</v>
      </c>
      <c r="AX105" s="14" t="s">
        <v>72</v>
      </c>
      <c r="AY105" s="246" t="s">
        <v>168</v>
      </c>
    </row>
    <row r="106" s="13" customFormat="1">
      <c r="A106" s="13"/>
      <c r="B106" s="225"/>
      <c r="C106" s="226"/>
      <c r="D106" s="227" t="s">
        <v>180</v>
      </c>
      <c r="E106" s="228" t="s">
        <v>19</v>
      </c>
      <c r="F106" s="229" t="s">
        <v>500</v>
      </c>
      <c r="G106" s="226"/>
      <c r="H106" s="230">
        <v>25.431999999999999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180</v>
      </c>
      <c r="AU106" s="236" t="s">
        <v>82</v>
      </c>
      <c r="AV106" s="13" t="s">
        <v>82</v>
      </c>
      <c r="AW106" s="13" t="s">
        <v>33</v>
      </c>
      <c r="AX106" s="13" t="s">
        <v>72</v>
      </c>
      <c r="AY106" s="236" t="s">
        <v>168</v>
      </c>
    </row>
    <row r="107" s="14" customFormat="1">
      <c r="A107" s="14"/>
      <c r="B107" s="237"/>
      <c r="C107" s="238"/>
      <c r="D107" s="227" t="s">
        <v>180</v>
      </c>
      <c r="E107" s="239" t="s">
        <v>19</v>
      </c>
      <c r="F107" s="240" t="s">
        <v>188</v>
      </c>
      <c r="G107" s="238"/>
      <c r="H107" s="239" t="s">
        <v>19</v>
      </c>
      <c r="I107" s="241"/>
      <c r="J107" s="238"/>
      <c r="K107" s="238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180</v>
      </c>
      <c r="AU107" s="246" t="s">
        <v>82</v>
      </c>
      <c r="AV107" s="14" t="s">
        <v>80</v>
      </c>
      <c r="AW107" s="14" t="s">
        <v>33</v>
      </c>
      <c r="AX107" s="14" t="s">
        <v>72</v>
      </c>
      <c r="AY107" s="246" t="s">
        <v>168</v>
      </c>
    </row>
    <row r="108" s="13" customFormat="1">
      <c r="A108" s="13"/>
      <c r="B108" s="225"/>
      <c r="C108" s="226"/>
      <c r="D108" s="227" t="s">
        <v>180</v>
      </c>
      <c r="E108" s="228" t="s">
        <v>19</v>
      </c>
      <c r="F108" s="229" t="s">
        <v>637</v>
      </c>
      <c r="G108" s="226"/>
      <c r="H108" s="230">
        <v>-10.090999999999999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180</v>
      </c>
      <c r="AU108" s="236" t="s">
        <v>82</v>
      </c>
      <c r="AV108" s="13" t="s">
        <v>82</v>
      </c>
      <c r="AW108" s="13" t="s">
        <v>33</v>
      </c>
      <c r="AX108" s="13" t="s">
        <v>72</v>
      </c>
      <c r="AY108" s="236" t="s">
        <v>168</v>
      </c>
    </row>
    <row r="109" s="15" customFormat="1">
      <c r="A109" s="15"/>
      <c r="B109" s="247"/>
      <c r="C109" s="248"/>
      <c r="D109" s="227" t="s">
        <v>180</v>
      </c>
      <c r="E109" s="249" t="s">
        <v>19</v>
      </c>
      <c r="F109" s="250" t="s">
        <v>190</v>
      </c>
      <c r="G109" s="248"/>
      <c r="H109" s="251">
        <v>15.340999999999999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180</v>
      </c>
      <c r="AU109" s="257" t="s">
        <v>82</v>
      </c>
      <c r="AV109" s="15" t="s">
        <v>176</v>
      </c>
      <c r="AW109" s="15" t="s">
        <v>33</v>
      </c>
      <c r="AX109" s="15" t="s">
        <v>80</v>
      </c>
      <c r="AY109" s="257" t="s">
        <v>168</v>
      </c>
    </row>
    <row r="110" s="2" customFormat="1" ht="44.25" customHeight="1">
      <c r="A110" s="40"/>
      <c r="B110" s="41"/>
      <c r="C110" s="207" t="s">
        <v>323</v>
      </c>
      <c r="D110" s="207" t="s">
        <v>171</v>
      </c>
      <c r="E110" s="208" t="s">
        <v>503</v>
      </c>
      <c r="F110" s="209" t="s">
        <v>504</v>
      </c>
      <c r="G110" s="210" t="s">
        <v>174</v>
      </c>
      <c r="H110" s="211">
        <v>25.431999999999999</v>
      </c>
      <c r="I110" s="212"/>
      <c r="J110" s="213">
        <f>ROUND(I110*H110,2)</f>
        <v>0</v>
      </c>
      <c r="K110" s="209" t="s">
        <v>175</v>
      </c>
      <c r="L110" s="46"/>
      <c r="M110" s="214" t="s">
        <v>19</v>
      </c>
      <c r="N110" s="215" t="s">
        <v>43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176</v>
      </c>
      <c r="AT110" s="218" t="s">
        <v>171</v>
      </c>
      <c r="AU110" s="218" t="s">
        <v>82</v>
      </c>
      <c r="AY110" s="19" t="s">
        <v>168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80</v>
      </c>
      <c r="BK110" s="219">
        <f>ROUND(I110*H110,2)</f>
        <v>0</v>
      </c>
      <c r="BL110" s="19" t="s">
        <v>176</v>
      </c>
      <c r="BM110" s="218" t="s">
        <v>638</v>
      </c>
    </row>
    <row r="111" s="2" customFormat="1">
      <c r="A111" s="40"/>
      <c r="B111" s="41"/>
      <c r="C111" s="42"/>
      <c r="D111" s="220" t="s">
        <v>178</v>
      </c>
      <c r="E111" s="42"/>
      <c r="F111" s="221" t="s">
        <v>506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178</v>
      </c>
      <c r="AU111" s="19" t="s">
        <v>82</v>
      </c>
    </row>
    <row r="112" s="14" customFormat="1">
      <c r="A112" s="14"/>
      <c r="B112" s="237"/>
      <c r="C112" s="238"/>
      <c r="D112" s="227" t="s">
        <v>180</v>
      </c>
      <c r="E112" s="239" t="s">
        <v>19</v>
      </c>
      <c r="F112" s="240" t="s">
        <v>196</v>
      </c>
      <c r="G112" s="238"/>
      <c r="H112" s="239" t="s">
        <v>19</v>
      </c>
      <c r="I112" s="241"/>
      <c r="J112" s="238"/>
      <c r="K112" s="238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180</v>
      </c>
      <c r="AU112" s="246" t="s">
        <v>82</v>
      </c>
      <c r="AV112" s="14" t="s">
        <v>80</v>
      </c>
      <c r="AW112" s="14" t="s">
        <v>33</v>
      </c>
      <c r="AX112" s="14" t="s">
        <v>72</v>
      </c>
      <c r="AY112" s="246" t="s">
        <v>168</v>
      </c>
    </row>
    <row r="113" s="13" customFormat="1">
      <c r="A113" s="13"/>
      <c r="B113" s="225"/>
      <c r="C113" s="226"/>
      <c r="D113" s="227" t="s">
        <v>180</v>
      </c>
      <c r="E113" s="228" t="s">
        <v>19</v>
      </c>
      <c r="F113" s="229" t="s">
        <v>639</v>
      </c>
      <c r="G113" s="226"/>
      <c r="H113" s="230">
        <v>15.340999999999999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180</v>
      </c>
      <c r="AU113" s="236" t="s">
        <v>82</v>
      </c>
      <c r="AV113" s="13" t="s">
        <v>82</v>
      </c>
      <c r="AW113" s="13" t="s">
        <v>33</v>
      </c>
      <c r="AX113" s="13" t="s">
        <v>72</v>
      </c>
      <c r="AY113" s="236" t="s">
        <v>168</v>
      </c>
    </row>
    <row r="114" s="14" customFormat="1">
      <c r="A114" s="14"/>
      <c r="B114" s="237"/>
      <c r="C114" s="238"/>
      <c r="D114" s="227" t="s">
        <v>180</v>
      </c>
      <c r="E114" s="239" t="s">
        <v>19</v>
      </c>
      <c r="F114" s="240" t="s">
        <v>188</v>
      </c>
      <c r="G114" s="238"/>
      <c r="H114" s="239" t="s">
        <v>19</v>
      </c>
      <c r="I114" s="241"/>
      <c r="J114" s="238"/>
      <c r="K114" s="238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180</v>
      </c>
      <c r="AU114" s="246" t="s">
        <v>82</v>
      </c>
      <c r="AV114" s="14" t="s">
        <v>80</v>
      </c>
      <c r="AW114" s="14" t="s">
        <v>33</v>
      </c>
      <c r="AX114" s="14" t="s">
        <v>72</v>
      </c>
      <c r="AY114" s="246" t="s">
        <v>168</v>
      </c>
    </row>
    <row r="115" s="13" customFormat="1">
      <c r="A115" s="13"/>
      <c r="B115" s="225"/>
      <c r="C115" s="226"/>
      <c r="D115" s="227" t="s">
        <v>180</v>
      </c>
      <c r="E115" s="228" t="s">
        <v>19</v>
      </c>
      <c r="F115" s="229" t="s">
        <v>640</v>
      </c>
      <c r="G115" s="226"/>
      <c r="H115" s="230">
        <v>10.090999999999999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180</v>
      </c>
      <c r="AU115" s="236" t="s">
        <v>82</v>
      </c>
      <c r="AV115" s="13" t="s">
        <v>82</v>
      </c>
      <c r="AW115" s="13" t="s">
        <v>33</v>
      </c>
      <c r="AX115" s="13" t="s">
        <v>72</v>
      </c>
      <c r="AY115" s="236" t="s">
        <v>168</v>
      </c>
    </row>
    <row r="116" s="15" customFormat="1">
      <c r="A116" s="15"/>
      <c r="B116" s="247"/>
      <c r="C116" s="248"/>
      <c r="D116" s="227" t="s">
        <v>180</v>
      </c>
      <c r="E116" s="249" t="s">
        <v>19</v>
      </c>
      <c r="F116" s="250" t="s">
        <v>190</v>
      </c>
      <c r="G116" s="248"/>
      <c r="H116" s="251">
        <v>25.431999999999999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180</v>
      </c>
      <c r="AU116" s="257" t="s">
        <v>82</v>
      </c>
      <c r="AV116" s="15" t="s">
        <v>176</v>
      </c>
      <c r="AW116" s="15" t="s">
        <v>33</v>
      </c>
      <c r="AX116" s="15" t="s">
        <v>80</v>
      </c>
      <c r="AY116" s="257" t="s">
        <v>168</v>
      </c>
    </row>
    <row r="117" s="2" customFormat="1" ht="44.25" customHeight="1">
      <c r="A117" s="40"/>
      <c r="B117" s="41"/>
      <c r="C117" s="207" t="s">
        <v>641</v>
      </c>
      <c r="D117" s="207" t="s">
        <v>171</v>
      </c>
      <c r="E117" s="208" t="s">
        <v>206</v>
      </c>
      <c r="F117" s="209" t="s">
        <v>207</v>
      </c>
      <c r="G117" s="210" t="s">
        <v>208</v>
      </c>
      <c r="H117" s="211">
        <v>27.614000000000001</v>
      </c>
      <c r="I117" s="212"/>
      <c r="J117" s="213">
        <f>ROUND(I117*H117,2)</f>
        <v>0</v>
      </c>
      <c r="K117" s="209" t="s">
        <v>175</v>
      </c>
      <c r="L117" s="46"/>
      <c r="M117" s="214" t="s">
        <v>19</v>
      </c>
      <c r="N117" s="215" t="s">
        <v>43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176</v>
      </c>
      <c r="AT117" s="218" t="s">
        <v>171</v>
      </c>
      <c r="AU117" s="218" t="s">
        <v>82</v>
      </c>
      <c r="AY117" s="19" t="s">
        <v>168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80</v>
      </c>
      <c r="BK117" s="219">
        <f>ROUND(I117*H117,2)</f>
        <v>0</v>
      </c>
      <c r="BL117" s="19" t="s">
        <v>176</v>
      </c>
      <c r="BM117" s="218" t="s">
        <v>642</v>
      </c>
    </row>
    <row r="118" s="2" customFormat="1">
      <c r="A118" s="40"/>
      <c r="B118" s="41"/>
      <c r="C118" s="42"/>
      <c r="D118" s="220" t="s">
        <v>178</v>
      </c>
      <c r="E118" s="42"/>
      <c r="F118" s="221" t="s">
        <v>210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178</v>
      </c>
      <c r="AU118" s="19" t="s">
        <v>82</v>
      </c>
    </row>
    <row r="119" s="14" customFormat="1">
      <c r="A119" s="14"/>
      <c r="B119" s="237"/>
      <c r="C119" s="238"/>
      <c r="D119" s="227" t="s">
        <v>180</v>
      </c>
      <c r="E119" s="239" t="s">
        <v>19</v>
      </c>
      <c r="F119" s="240" t="s">
        <v>196</v>
      </c>
      <c r="G119" s="238"/>
      <c r="H119" s="239" t="s">
        <v>19</v>
      </c>
      <c r="I119" s="241"/>
      <c r="J119" s="238"/>
      <c r="K119" s="238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180</v>
      </c>
      <c r="AU119" s="246" t="s">
        <v>82</v>
      </c>
      <c r="AV119" s="14" t="s">
        <v>80</v>
      </c>
      <c r="AW119" s="14" t="s">
        <v>33</v>
      </c>
      <c r="AX119" s="14" t="s">
        <v>72</v>
      </c>
      <c r="AY119" s="246" t="s">
        <v>168</v>
      </c>
    </row>
    <row r="120" s="13" customFormat="1">
      <c r="A120" s="13"/>
      <c r="B120" s="225"/>
      <c r="C120" s="226"/>
      <c r="D120" s="227" t="s">
        <v>180</v>
      </c>
      <c r="E120" s="228" t="s">
        <v>19</v>
      </c>
      <c r="F120" s="229" t="s">
        <v>639</v>
      </c>
      <c r="G120" s="226"/>
      <c r="H120" s="230">
        <v>15.340999999999999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180</v>
      </c>
      <c r="AU120" s="236" t="s">
        <v>82</v>
      </c>
      <c r="AV120" s="13" t="s">
        <v>82</v>
      </c>
      <c r="AW120" s="13" t="s">
        <v>33</v>
      </c>
      <c r="AX120" s="13" t="s">
        <v>72</v>
      </c>
      <c r="AY120" s="236" t="s">
        <v>168</v>
      </c>
    </row>
    <row r="121" s="15" customFormat="1">
      <c r="A121" s="15"/>
      <c r="B121" s="247"/>
      <c r="C121" s="248"/>
      <c r="D121" s="227" t="s">
        <v>180</v>
      </c>
      <c r="E121" s="249" t="s">
        <v>19</v>
      </c>
      <c r="F121" s="250" t="s">
        <v>190</v>
      </c>
      <c r="G121" s="248"/>
      <c r="H121" s="251">
        <v>15.340999999999999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7" t="s">
        <v>180</v>
      </c>
      <c r="AU121" s="257" t="s">
        <v>82</v>
      </c>
      <c r="AV121" s="15" t="s">
        <v>176</v>
      </c>
      <c r="AW121" s="15" t="s">
        <v>33</v>
      </c>
      <c r="AX121" s="15" t="s">
        <v>80</v>
      </c>
      <c r="AY121" s="257" t="s">
        <v>168</v>
      </c>
    </row>
    <row r="122" s="13" customFormat="1">
      <c r="A122" s="13"/>
      <c r="B122" s="225"/>
      <c r="C122" s="226"/>
      <c r="D122" s="227" t="s">
        <v>180</v>
      </c>
      <c r="E122" s="226"/>
      <c r="F122" s="229" t="s">
        <v>643</v>
      </c>
      <c r="G122" s="226"/>
      <c r="H122" s="230">
        <v>27.614000000000001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180</v>
      </c>
      <c r="AU122" s="236" t="s">
        <v>82</v>
      </c>
      <c r="AV122" s="13" t="s">
        <v>82</v>
      </c>
      <c r="AW122" s="13" t="s">
        <v>4</v>
      </c>
      <c r="AX122" s="13" t="s">
        <v>80</v>
      </c>
      <c r="AY122" s="236" t="s">
        <v>168</v>
      </c>
    </row>
    <row r="123" s="2" customFormat="1" ht="37.8" customHeight="1">
      <c r="A123" s="40"/>
      <c r="B123" s="41"/>
      <c r="C123" s="207" t="s">
        <v>644</v>
      </c>
      <c r="D123" s="207" t="s">
        <v>171</v>
      </c>
      <c r="E123" s="208" t="s">
        <v>213</v>
      </c>
      <c r="F123" s="209" t="s">
        <v>214</v>
      </c>
      <c r="G123" s="210" t="s">
        <v>174</v>
      </c>
      <c r="H123" s="211">
        <v>40.773000000000003</v>
      </c>
      <c r="I123" s="212"/>
      <c r="J123" s="213">
        <f>ROUND(I123*H123,2)</f>
        <v>0</v>
      </c>
      <c r="K123" s="209" t="s">
        <v>175</v>
      </c>
      <c r="L123" s="46"/>
      <c r="M123" s="214" t="s">
        <v>19</v>
      </c>
      <c r="N123" s="215" t="s">
        <v>43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176</v>
      </c>
      <c r="AT123" s="218" t="s">
        <v>171</v>
      </c>
      <c r="AU123" s="218" t="s">
        <v>82</v>
      </c>
      <c r="AY123" s="19" t="s">
        <v>168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80</v>
      </c>
      <c r="BK123" s="219">
        <f>ROUND(I123*H123,2)</f>
        <v>0</v>
      </c>
      <c r="BL123" s="19" t="s">
        <v>176</v>
      </c>
      <c r="BM123" s="218" t="s">
        <v>645</v>
      </c>
    </row>
    <row r="124" s="2" customFormat="1">
      <c r="A124" s="40"/>
      <c r="B124" s="41"/>
      <c r="C124" s="42"/>
      <c r="D124" s="220" t="s">
        <v>178</v>
      </c>
      <c r="E124" s="42"/>
      <c r="F124" s="221" t="s">
        <v>216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178</v>
      </c>
      <c r="AU124" s="19" t="s">
        <v>82</v>
      </c>
    </row>
    <row r="125" s="14" customFormat="1">
      <c r="A125" s="14"/>
      <c r="B125" s="237"/>
      <c r="C125" s="238"/>
      <c r="D125" s="227" t="s">
        <v>180</v>
      </c>
      <c r="E125" s="239" t="s">
        <v>19</v>
      </c>
      <c r="F125" s="240" t="s">
        <v>217</v>
      </c>
      <c r="G125" s="238"/>
      <c r="H125" s="239" t="s">
        <v>19</v>
      </c>
      <c r="I125" s="241"/>
      <c r="J125" s="238"/>
      <c r="K125" s="238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180</v>
      </c>
      <c r="AU125" s="246" t="s">
        <v>82</v>
      </c>
      <c r="AV125" s="14" t="s">
        <v>80</v>
      </c>
      <c r="AW125" s="14" t="s">
        <v>33</v>
      </c>
      <c r="AX125" s="14" t="s">
        <v>72</v>
      </c>
      <c r="AY125" s="246" t="s">
        <v>168</v>
      </c>
    </row>
    <row r="126" s="13" customFormat="1">
      <c r="A126" s="13"/>
      <c r="B126" s="225"/>
      <c r="C126" s="226"/>
      <c r="D126" s="227" t="s">
        <v>180</v>
      </c>
      <c r="E126" s="228" t="s">
        <v>19</v>
      </c>
      <c r="F126" s="229" t="s">
        <v>639</v>
      </c>
      <c r="G126" s="226"/>
      <c r="H126" s="230">
        <v>15.340999999999999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180</v>
      </c>
      <c r="AU126" s="236" t="s">
        <v>82</v>
      </c>
      <c r="AV126" s="13" t="s">
        <v>82</v>
      </c>
      <c r="AW126" s="13" t="s">
        <v>33</v>
      </c>
      <c r="AX126" s="13" t="s">
        <v>72</v>
      </c>
      <c r="AY126" s="236" t="s">
        <v>168</v>
      </c>
    </row>
    <row r="127" s="14" customFormat="1">
      <c r="A127" s="14"/>
      <c r="B127" s="237"/>
      <c r="C127" s="238"/>
      <c r="D127" s="227" t="s">
        <v>180</v>
      </c>
      <c r="E127" s="239" t="s">
        <v>19</v>
      </c>
      <c r="F127" s="240" t="s">
        <v>218</v>
      </c>
      <c r="G127" s="238"/>
      <c r="H127" s="239" t="s">
        <v>19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180</v>
      </c>
      <c r="AU127" s="246" t="s">
        <v>82</v>
      </c>
      <c r="AV127" s="14" t="s">
        <v>80</v>
      </c>
      <c r="AW127" s="14" t="s">
        <v>33</v>
      </c>
      <c r="AX127" s="14" t="s">
        <v>72</v>
      </c>
      <c r="AY127" s="246" t="s">
        <v>168</v>
      </c>
    </row>
    <row r="128" s="13" customFormat="1">
      <c r="A128" s="13"/>
      <c r="B128" s="225"/>
      <c r="C128" s="226"/>
      <c r="D128" s="227" t="s">
        <v>180</v>
      </c>
      <c r="E128" s="228" t="s">
        <v>19</v>
      </c>
      <c r="F128" s="229" t="s">
        <v>500</v>
      </c>
      <c r="G128" s="226"/>
      <c r="H128" s="230">
        <v>25.431999999999999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180</v>
      </c>
      <c r="AU128" s="236" t="s">
        <v>82</v>
      </c>
      <c r="AV128" s="13" t="s">
        <v>82</v>
      </c>
      <c r="AW128" s="13" t="s">
        <v>33</v>
      </c>
      <c r="AX128" s="13" t="s">
        <v>72</v>
      </c>
      <c r="AY128" s="236" t="s">
        <v>168</v>
      </c>
    </row>
    <row r="129" s="15" customFormat="1">
      <c r="A129" s="15"/>
      <c r="B129" s="247"/>
      <c r="C129" s="248"/>
      <c r="D129" s="227" t="s">
        <v>180</v>
      </c>
      <c r="E129" s="249" t="s">
        <v>19</v>
      </c>
      <c r="F129" s="250" t="s">
        <v>190</v>
      </c>
      <c r="G129" s="248"/>
      <c r="H129" s="251">
        <v>40.772999999999996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180</v>
      </c>
      <c r="AU129" s="257" t="s">
        <v>82</v>
      </c>
      <c r="AV129" s="15" t="s">
        <v>176</v>
      </c>
      <c r="AW129" s="15" t="s">
        <v>33</v>
      </c>
      <c r="AX129" s="15" t="s">
        <v>80</v>
      </c>
      <c r="AY129" s="257" t="s">
        <v>168</v>
      </c>
    </row>
    <row r="130" s="2" customFormat="1" ht="44.25" customHeight="1">
      <c r="A130" s="40"/>
      <c r="B130" s="41"/>
      <c r="C130" s="207" t="s">
        <v>483</v>
      </c>
      <c r="D130" s="207" t="s">
        <v>171</v>
      </c>
      <c r="E130" s="208" t="s">
        <v>646</v>
      </c>
      <c r="F130" s="209" t="s">
        <v>647</v>
      </c>
      <c r="G130" s="210" t="s">
        <v>174</v>
      </c>
      <c r="H130" s="211">
        <v>10.090999999999999</v>
      </c>
      <c r="I130" s="212"/>
      <c r="J130" s="213">
        <f>ROUND(I130*H130,2)</f>
        <v>0</v>
      </c>
      <c r="K130" s="209" t="s">
        <v>175</v>
      </c>
      <c r="L130" s="46"/>
      <c r="M130" s="214" t="s">
        <v>19</v>
      </c>
      <c r="N130" s="215" t="s">
        <v>43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176</v>
      </c>
      <c r="AT130" s="218" t="s">
        <v>171</v>
      </c>
      <c r="AU130" s="218" t="s">
        <v>82</v>
      </c>
      <c r="AY130" s="19" t="s">
        <v>168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80</v>
      </c>
      <c r="BK130" s="219">
        <f>ROUND(I130*H130,2)</f>
        <v>0</v>
      </c>
      <c r="BL130" s="19" t="s">
        <v>176</v>
      </c>
      <c r="BM130" s="218" t="s">
        <v>648</v>
      </c>
    </row>
    <row r="131" s="2" customFormat="1">
      <c r="A131" s="40"/>
      <c r="B131" s="41"/>
      <c r="C131" s="42"/>
      <c r="D131" s="220" t="s">
        <v>178</v>
      </c>
      <c r="E131" s="42"/>
      <c r="F131" s="221" t="s">
        <v>649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178</v>
      </c>
      <c r="AU131" s="19" t="s">
        <v>82</v>
      </c>
    </row>
    <row r="132" s="13" customFormat="1">
      <c r="A132" s="13"/>
      <c r="B132" s="225"/>
      <c r="C132" s="226"/>
      <c r="D132" s="227" t="s">
        <v>180</v>
      </c>
      <c r="E132" s="228" t="s">
        <v>19</v>
      </c>
      <c r="F132" s="229" t="s">
        <v>500</v>
      </c>
      <c r="G132" s="226"/>
      <c r="H132" s="230">
        <v>25.431999999999999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180</v>
      </c>
      <c r="AU132" s="236" t="s">
        <v>82</v>
      </c>
      <c r="AV132" s="13" t="s">
        <v>82</v>
      </c>
      <c r="AW132" s="13" t="s">
        <v>33</v>
      </c>
      <c r="AX132" s="13" t="s">
        <v>72</v>
      </c>
      <c r="AY132" s="236" t="s">
        <v>168</v>
      </c>
    </row>
    <row r="133" s="13" customFormat="1">
      <c r="A133" s="13"/>
      <c r="B133" s="225"/>
      <c r="C133" s="226"/>
      <c r="D133" s="227" t="s">
        <v>180</v>
      </c>
      <c r="E133" s="228" t="s">
        <v>19</v>
      </c>
      <c r="F133" s="229" t="s">
        <v>650</v>
      </c>
      <c r="G133" s="226"/>
      <c r="H133" s="230">
        <v>-7.7640000000000002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180</v>
      </c>
      <c r="AU133" s="236" t="s">
        <v>82</v>
      </c>
      <c r="AV133" s="13" t="s">
        <v>82</v>
      </c>
      <c r="AW133" s="13" t="s">
        <v>33</v>
      </c>
      <c r="AX133" s="13" t="s">
        <v>72</v>
      </c>
      <c r="AY133" s="236" t="s">
        <v>168</v>
      </c>
    </row>
    <row r="134" s="13" customFormat="1">
      <c r="A134" s="13"/>
      <c r="B134" s="225"/>
      <c r="C134" s="226"/>
      <c r="D134" s="227" t="s">
        <v>180</v>
      </c>
      <c r="E134" s="228" t="s">
        <v>19</v>
      </c>
      <c r="F134" s="229" t="s">
        <v>651</v>
      </c>
      <c r="G134" s="226"/>
      <c r="H134" s="230">
        <v>-7.577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180</v>
      </c>
      <c r="AU134" s="236" t="s">
        <v>82</v>
      </c>
      <c r="AV134" s="13" t="s">
        <v>82</v>
      </c>
      <c r="AW134" s="13" t="s">
        <v>33</v>
      </c>
      <c r="AX134" s="13" t="s">
        <v>72</v>
      </c>
      <c r="AY134" s="236" t="s">
        <v>168</v>
      </c>
    </row>
    <row r="135" s="15" customFormat="1">
      <c r="A135" s="15"/>
      <c r="B135" s="247"/>
      <c r="C135" s="248"/>
      <c r="D135" s="227" t="s">
        <v>180</v>
      </c>
      <c r="E135" s="249" t="s">
        <v>19</v>
      </c>
      <c r="F135" s="250" t="s">
        <v>190</v>
      </c>
      <c r="G135" s="248"/>
      <c r="H135" s="251">
        <v>10.090999999999999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180</v>
      </c>
      <c r="AU135" s="257" t="s">
        <v>82</v>
      </c>
      <c r="AV135" s="15" t="s">
        <v>176</v>
      </c>
      <c r="AW135" s="15" t="s">
        <v>33</v>
      </c>
      <c r="AX135" s="15" t="s">
        <v>80</v>
      </c>
      <c r="AY135" s="257" t="s">
        <v>168</v>
      </c>
    </row>
    <row r="136" s="2" customFormat="1" ht="66.75" customHeight="1">
      <c r="A136" s="40"/>
      <c r="B136" s="41"/>
      <c r="C136" s="207" t="s">
        <v>333</v>
      </c>
      <c r="D136" s="207" t="s">
        <v>171</v>
      </c>
      <c r="E136" s="208" t="s">
        <v>233</v>
      </c>
      <c r="F136" s="209" t="s">
        <v>234</v>
      </c>
      <c r="G136" s="210" t="s">
        <v>174</v>
      </c>
      <c r="H136" s="211">
        <v>12.345000000000001</v>
      </c>
      <c r="I136" s="212"/>
      <c r="J136" s="213">
        <f>ROUND(I136*H136,2)</f>
        <v>0</v>
      </c>
      <c r="K136" s="209" t="s">
        <v>175</v>
      </c>
      <c r="L136" s="46"/>
      <c r="M136" s="214" t="s">
        <v>19</v>
      </c>
      <c r="N136" s="215" t="s">
        <v>43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176</v>
      </c>
      <c r="AT136" s="218" t="s">
        <v>171</v>
      </c>
      <c r="AU136" s="218" t="s">
        <v>82</v>
      </c>
      <c r="AY136" s="19" t="s">
        <v>168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80</v>
      </c>
      <c r="BK136" s="219">
        <f>ROUND(I136*H136,2)</f>
        <v>0</v>
      </c>
      <c r="BL136" s="19" t="s">
        <v>176</v>
      </c>
      <c r="BM136" s="218" t="s">
        <v>652</v>
      </c>
    </row>
    <row r="137" s="2" customFormat="1">
      <c r="A137" s="40"/>
      <c r="B137" s="41"/>
      <c r="C137" s="42"/>
      <c r="D137" s="220" t="s">
        <v>178</v>
      </c>
      <c r="E137" s="42"/>
      <c r="F137" s="221" t="s">
        <v>236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178</v>
      </c>
      <c r="AU137" s="19" t="s">
        <v>82</v>
      </c>
    </row>
    <row r="138" s="13" customFormat="1">
      <c r="A138" s="13"/>
      <c r="B138" s="225"/>
      <c r="C138" s="226"/>
      <c r="D138" s="227" t="s">
        <v>180</v>
      </c>
      <c r="E138" s="228" t="s">
        <v>19</v>
      </c>
      <c r="F138" s="229" t="s">
        <v>653</v>
      </c>
      <c r="G138" s="226"/>
      <c r="H138" s="230">
        <v>6.2110000000000003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180</v>
      </c>
      <c r="AU138" s="236" t="s">
        <v>82</v>
      </c>
      <c r="AV138" s="13" t="s">
        <v>82</v>
      </c>
      <c r="AW138" s="13" t="s">
        <v>33</v>
      </c>
      <c r="AX138" s="13" t="s">
        <v>72</v>
      </c>
      <c r="AY138" s="236" t="s">
        <v>168</v>
      </c>
    </row>
    <row r="139" s="13" customFormat="1">
      <c r="A139" s="13"/>
      <c r="B139" s="225"/>
      <c r="C139" s="226"/>
      <c r="D139" s="227" t="s">
        <v>180</v>
      </c>
      <c r="E139" s="228" t="s">
        <v>19</v>
      </c>
      <c r="F139" s="229" t="s">
        <v>654</v>
      </c>
      <c r="G139" s="226"/>
      <c r="H139" s="230">
        <v>6.1340000000000003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180</v>
      </c>
      <c r="AU139" s="236" t="s">
        <v>82</v>
      </c>
      <c r="AV139" s="13" t="s">
        <v>82</v>
      </c>
      <c r="AW139" s="13" t="s">
        <v>33</v>
      </c>
      <c r="AX139" s="13" t="s">
        <v>72</v>
      </c>
      <c r="AY139" s="236" t="s">
        <v>168</v>
      </c>
    </row>
    <row r="140" s="15" customFormat="1">
      <c r="A140" s="15"/>
      <c r="B140" s="247"/>
      <c r="C140" s="248"/>
      <c r="D140" s="227" t="s">
        <v>180</v>
      </c>
      <c r="E140" s="249" t="s">
        <v>19</v>
      </c>
      <c r="F140" s="250" t="s">
        <v>190</v>
      </c>
      <c r="G140" s="248"/>
      <c r="H140" s="251">
        <v>12.345000000000001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7" t="s">
        <v>180</v>
      </c>
      <c r="AU140" s="257" t="s">
        <v>82</v>
      </c>
      <c r="AV140" s="15" t="s">
        <v>176</v>
      </c>
      <c r="AW140" s="15" t="s">
        <v>33</v>
      </c>
      <c r="AX140" s="15" t="s">
        <v>80</v>
      </c>
      <c r="AY140" s="257" t="s">
        <v>168</v>
      </c>
    </row>
    <row r="141" s="2" customFormat="1" ht="16.5" customHeight="1">
      <c r="A141" s="40"/>
      <c r="B141" s="41"/>
      <c r="C141" s="258" t="s">
        <v>281</v>
      </c>
      <c r="D141" s="258" t="s">
        <v>124</v>
      </c>
      <c r="E141" s="259" t="s">
        <v>241</v>
      </c>
      <c r="F141" s="260" t="s">
        <v>242</v>
      </c>
      <c r="G141" s="261" t="s">
        <v>208</v>
      </c>
      <c r="H141" s="262">
        <v>18.518000000000001</v>
      </c>
      <c r="I141" s="263"/>
      <c r="J141" s="264">
        <f>ROUND(I141*H141,2)</f>
        <v>0</v>
      </c>
      <c r="K141" s="260" t="s">
        <v>175</v>
      </c>
      <c r="L141" s="265"/>
      <c r="M141" s="266" t="s">
        <v>19</v>
      </c>
      <c r="N141" s="267" t="s">
        <v>43</v>
      </c>
      <c r="O141" s="86"/>
      <c r="P141" s="216">
        <f>O141*H141</f>
        <v>0</v>
      </c>
      <c r="Q141" s="216">
        <v>1</v>
      </c>
      <c r="R141" s="216">
        <f>Q141*H141</f>
        <v>18.518000000000001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243</v>
      </c>
      <c r="AT141" s="218" t="s">
        <v>124</v>
      </c>
      <c r="AU141" s="218" t="s">
        <v>82</v>
      </c>
      <c r="AY141" s="19" t="s">
        <v>168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80</v>
      </c>
      <c r="BK141" s="219">
        <f>ROUND(I141*H141,2)</f>
        <v>0</v>
      </c>
      <c r="BL141" s="19" t="s">
        <v>176</v>
      </c>
      <c r="BM141" s="218" t="s">
        <v>655</v>
      </c>
    </row>
    <row r="142" s="13" customFormat="1">
      <c r="A142" s="13"/>
      <c r="B142" s="225"/>
      <c r="C142" s="226"/>
      <c r="D142" s="227" t="s">
        <v>180</v>
      </c>
      <c r="E142" s="226"/>
      <c r="F142" s="229" t="s">
        <v>656</v>
      </c>
      <c r="G142" s="226"/>
      <c r="H142" s="230">
        <v>18.518000000000001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180</v>
      </c>
      <c r="AU142" s="236" t="s">
        <v>82</v>
      </c>
      <c r="AV142" s="13" t="s">
        <v>82</v>
      </c>
      <c r="AW142" s="13" t="s">
        <v>4</v>
      </c>
      <c r="AX142" s="13" t="s">
        <v>80</v>
      </c>
      <c r="AY142" s="236" t="s">
        <v>168</v>
      </c>
    </row>
    <row r="143" s="12" customFormat="1" ht="22.8" customHeight="1">
      <c r="A143" s="12"/>
      <c r="B143" s="191"/>
      <c r="C143" s="192"/>
      <c r="D143" s="193" t="s">
        <v>71</v>
      </c>
      <c r="E143" s="205" t="s">
        <v>176</v>
      </c>
      <c r="F143" s="205" t="s">
        <v>246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SUM(P144:P146)</f>
        <v>0</v>
      </c>
      <c r="Q143" s="199"/>
      <c r="R143" s="200">
        <f>SUM(R144:R146)</f>
        <v>0</v>
      </c>
      <c r="S143" s="199"/>
      <c r="T143" s="201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80</v>
      </c>
      <c r="AT143" s="203" t="s">
        <v>71</v>
      </c>
      <c r="AU143" s="203" t="s">
        <v>80</v>
      </c>
      <c r="AY143" s="202" t="s">
        <v>168</v>
      </c>
      <c r="BK143" s="204">
        <f>SUM(BK144:BK146)</f>
        <v>0</v>
      </c>
    </row>
    <row r="144" s="2" customFormat="1" ht="33" customHeight="1">
      <c r="A144" s="40"/>
      <c r="B144" s="41"/>
      <c r="C144" s="207" t="s">
        <v>657</v>
      </c>
      <c r="D144" s="207" t="s">
        <v>171</v>
      </c>
      <c r="E144" s="208" t="s">
        <v>248</v>
      </c>
      <c r="F144" s="209" t="s">
        <v>249</v>
      </c>
      <c r="G144" s="210" t="s">
        <v>174</v>
      </c>
      <c r="H144" s="211">
        <v>2.996</v>
      </c>
      <c r="I144" s="212"/>
      <c r="J144" s="213">
        <f>ROUND(I144*H144,2)</f>
        <v>0</v>
      </c>
      <c r="K144" s="209" t="s">
        <v>175</v>
      </c>
      <c r="L144" s="46"/>
      <c r="M144" s="214" t="s">
        <v>19</v>
      </c>
      <c r="N144" s="215" t="s">
        <v>43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176</v>
      </c>
      <c r="AT144" s="218" t="s">
        <v>171</v>
      </c>
      <c r="AU144" s="218" t="s">
        <v>82</v>
      </c>
      <c r="AY144" s="19" t="s">
        <v>168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80</v>
      </c>
      <c r="BK144" s="219">
        <f>ROUND(I144*H144,2)</f>
        <v>0</v>
      </c>
      <c r="BL144" s="19" t="s">
        <v>176</v>
      </c>
      <c r="BM144" s="218" t="s">
        <v>658</v>
      </c>
    </row>
    <row r="145" s="2" customFormat="1">
      <c r="A145" s="40"/>
      <c r="B145" s="41"/>
      <c r="C145" s="42"/>
      <c r="D145" s="220" t="s">
        <v>178</v>
      </c>
      <c r="E145" s="42"/>
      <c r="F145" s="221" t="s">
        <v>251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178</v>
      </c>
      <c r="AU145" s="19" t="s">
        <v>82</v>
      </c>
    </row>
    <row r="146" s="13" customFormat="1">
      <c r="A146" s="13"/>
      <c r="B146" s="225"/>
      <c r="C146" s="226"/>
      <c r="D146" s="227" t="s">
        <v>180</v>
      </c>
      <c r="E146" s="228" t="s">
        <v>19</v>
      </c>
      <c r="F146" s="229" t="s">
        <v>659</v>
      </c>
      <c r="G146" s="226"/>
      <c r="H146" s="230">
        <v>2.996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180</v>
      </c>
      <c r="AU146" s="236" t="s">
        <v>82</v>
      </c>
      <c r="AV146" s="13" t="s">
        <v>82</v>
      </c>
      <c r="AW146" s="13" t="s">
        <v>33</v>
      </c>
      <c r="AX146" s="13" t="s">
        <v>80</v>
      </c>
      <c r="AY146" s="236" t="s">
        <v>168</v>
      </c>
    </row>
    <row r="147" s="12" customFormat="1" ht="22.8" customHeight="1">
      <c r="A147" s="12"/>
      <c r="B147" s="191"/>
      <c r="C147" s="192"/>
      <c r="D147" s="193" t="s">
        <v>71</v>
      </c>
      <c r="E147" s="205" t="s">
        <v>240</v>
      </c>
      <c r="F147" s="205" t="s">
        <v>660</v>
      </c>
      <c r="G147" s="192"/>
      <c r="H147" s="192"/>
      <c r="I147" s="195"/>
      <c r="J147" s="206">
        <f>BK147</f>
        <v>0</v>
      </c>
      <c r="K147" s="192"/>
      <c r="L147" s="197"/>
      <c r="M147" s="198"/>
      <c r="N147" s="199"/>
      <c r="O147" s="199"/>
      <c r="P147" s="200">
        <f>SUM(P148:P151)</f>
        <v>0</v>
      </c>
      <c r="Q147" s="199"/>
      <c r="R147" s="200">
        <f>SUM(R148:R151)</f>
        <v>0.44564800000000004</v>
      </c>
      <c r="S147" s="199"/>
      <c r="T147" s="201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2" t="s">
        <v>80</v>
      </c>
      <c r="AT147" s="203" t="s">
        <v>71</v>
      </c>
      <c r="AU147" s="203" t="s">
        <v>80</v>
      </c>
      <c r="AY147" s="202" t="s">
        <v>168</v>
      </c>
      <c r="BK147" s="204">
        <f>SUM(BK148:BK151)</f>
        <v>0</v>
      </c>
    </row>
    <row r="148" s="2" customFormat="1" ht="21.75" customHeight="1">
      <c r="A148" s="40"/>
      <c r="B148" s="41"/>
      <c r="C148" s="207" t="s">
        <v>661</v>
      </c>
      <c r="D148" s="207" t="s">
        <v>171</v>
      </c>
      <c r="E148" s="208" t="s">
        <v>662</v>
      </c>
      <c r="F148" s="209" t="s">
        <v>663</v>
      </c>
      <c r="G148" s="210" t="s">
        <v>94</v>
      </c>
      <c r="H148" s="211">
        <v>7.9580000000000002</v>
      </c>
      <c r="I148" s="212"/>
      <c r="J148" s="213">
        <f>ROUND(I148*H148,2)</f>
        <v>0</v>
      </c>
      <c r="K148" s="209" t="s">
        <v>175</v>
      </c>
      <c r="L148" s="46"/>
      <c r="M148" s="214" t="s">
        <v>19</v>
      </c>
      <c r="N148" s="215" t="s">
        <v>43</v>
      </c>
      <c r="O148" s="86"/>
      <c r="P148" s="216">
        <f>O148*H148</f>
        <v>0</v>
      </c>
      <c r="Q148" s="216">
        <v>0.056000000000000001</v>
      </c>
      <c r="R148" s="216">
        <f>Q148*H148</f>
        <v>0.44564800000000004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176</v>
      </c>
      <c r="AT148" s="218" t="s">
        <v>171</v>
      </c>
      <c r="AU148" s="218" t="s">
        <v>82</v>
      </c>
      <c r="AY148" s="19" t="s">
        <v>168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9" t="s">
        <v>80</v>
      </c>
      <c r="BK148" s="219">
        <f>ROUND(I148*H148,2)</f>
        <v>0</v>
      </c>
      <c r="BL148" s="19" t="s">
        <v>176</v>
      </c>
      <c r="BM148" s="218" t="s">
        <v>664</v>
      </c>
    </row>
    <row r="149" s="2" customFormat="1">
      <c r="A149" s="40"/>
      <c r="B149" s="41"/>
      <c r="C149" s="42"/>
      <c r="D149" s="220" t="s">
        <v>178</v>
      </c>
      <c r="E149" s="42"/>
      <c r="F149" s="221" t="s">
        <v>665</v>
      </c>
      <c r="G149" s="42"/>
      <c r="H149" s="42"/>
      <c r="I149" s="22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178</v>
      </c>
      <c r="AU149" s="19" t="s">
        <v>82</v>
      </c>
    </row>
    <row r="150" s="13" customFormat="1">
      <c r="A150" s="13"/>
      <c r="B150" s="225"/>
      <c r="C150" s="226"/>
      <c r="D150" s="227" t="s">
        <v>180</v>
      </c>
      <c r="E150" s="228" t="s">
        <v>19</v>
      </c>
      <c r="F150" s="229" t="s">
        <v>666</v>
      </c>
      <c r="G150" s="226"/>
      <c r="H150" s="230">
        <v>4.4400000000000004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180</v>
      </c>
      <c r="AU150" s="236" t="s">
        <v>82</v>
      </c>
      <c r="AV150" s="13" t="s">
        <v>82</v>
      </c>
      <c r="AW150" s="13" t="s">
        <v>33</v>
      </c>
      <c r="AX150" s="13" t="s">
        <v>72</v>
      </c>
      <c r="AY150" s="236" t="s">
        <v>168</v>
      </c>
    </row>
    <row r="151" s="13" customFormat="1">
      <c r="A151" s="13"/>
      <c r="B151" s="225"/>
      <c r="C151" s="226"/>
      <c r="D151" s="227" t="s">
        <v>180</v>
      </c>
      <c r="E151" s="228" t="s">
        <v>19</v>
      </c>
      <c r="F151" s="229" t="s">
        <v>667</v>
      </c>
      <c r="G151" s="226"/>
      <c r="H151" s="230">
        <v>7.9580000000000002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180</v>
      </c>
      <c r="AU151" s="236" t="s">
        <v>82</v>
      </c>
      <c r="AV151" s="13" t="s">
        <v>82</v>
      </c>
      <c r="AW151" s="13" t="s">
        <v>33</v>
      </c>
      <c r="AX151" s="13" t="s">
        <v>80</v>
      </c>
      <c r="AY151" s="236" t="s">
        <v>168</v>
      </c>
    </row>
    <row r="152" s="12" customFormat="1" ht="22.8" customHeight="1">
      <c r="A152" s="12"/>
      <c r="B152" s="191"/>
      <c r="C152" s="192"/>
      <c r="D152" s="193" t="s">
        <v>71</v>
      </c>
      <c r="E152" s="205" t="s">
        <v>243</v>
      </c>
      <c r="F152" s="205" t="s">
        <v>255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SUM(P153:P168)</f>
        <v>0</v>
      </c>
      <c r="Q152" s="199"/>
      <c r="R152" s="200">
        <f>SUM(R153:R168)</f>
        <v>0.066730700000000004</v>
      </c>
      <c r="S152" s="199"/>
      <c r="T152" s="201">
        <f>SUM(T153:T168)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2" t="s">
        <v>80</v>
      </c>
      <c r="AT152" s="203" t="s">
        <v>71</v>
      </c>
      <c r="AU152" s="203" t="s">
        <v>80</v>
      </c>
      <c r="AY152" s="202" t="s">
        <v>168</v>
      </c>
      <c r="BK152" s="204">
        <f>SUM(BK153:BK168)</f>
        <v>0</v>
      </c>
    </row>
    <row r="153" s="2" customFormat="1" ht="37.8" customHeight="1">
      <c r="A153" s="40"/>
      <c r="B153" s="41"/>
      <c r="C153" s="207" t="s">
        <v>205</v>
      </c>
      <c r="D153" s="207" t="s">
        <v>171</v>
      </c>
      <c r="E153" s="208" t="s">
        <v>668</v>
      </c>
      <c r="F153" s="209" t="s">
        <v>669</v>
      </c>
      <c r="G153" s="210" t="s">
        <v>112</v>
      </c>
      <c r="H153" s="211">
        <v>4.5</v>
      </c>
      <c r="I153" s="212"/>
      <c r="J153" s="213">
        <f>ROUND(I153*H153,2)</f>
        <v>0</v>
      </c>
      <c r="K153" s="209" t="s">
        <v>175</v>
      </c>
      <c r="L153" s="46"/>
      <c r="M153" s="214" t="s">
        <v>19</v>
      </c>
      <c r="N153" s="215" t="s">
        <v>43</v>
      </c>
      <c r="O153" s="86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176</v>
      </c>
      <c r="AT153" s="218" t="s">
        <v>171</v>
      </c>
      <c r="AU153" s="218" t="s">
        <v>82</v>
      </c>
      <c r="AY153" s="19" t="s">
        <v>168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80</v>
      </c>
      <c r="BK153" s="219">
        <f>ROUND(I153*H153,2)</f>
        <v>0</v>
      </c>
      <c r="BL153" s="19" t="s">
        <v>176</v>
      </c>
      <c r="BM153" s="218" t="s">
        <v>670</v>
      </c>
    </row>
    <row r="154" s="2" customFormat="1">
      <c r="A154" s="40"/>
      <c r="B154" s="41"/>
      <c r="C154" s="42"/>
      <c r="D154" s="220" t="s">
        <v>178</v>
      </c>
      <c r="E154" s="42"/>
      <c r="F154" s="221" t="s">
        <v>671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178</v>
      </c>
      <c r="AU154" s="19" t="s">
        <v>82</v>
      </c>
    </row>
    <row r="155" s="2" customFormat="1" ht="24.15" customHeight="1">
      <c r="A155" s="40"/>
      <c r="B155" s="41"/>
      <c r="C155" s="258" t="s">
        <v>212</v>
      </c>
      <c r="D155" s="258" t="s">
        <v>124</v>
      </c>
      <c r="E155" s="259" t="s">
        <v>672</v>
      </c>
      <c r="F155" s="260" t="s">
        <v>673</v>
      </c>
      <c r="G155" s="261" t="s">
        <v>112</v>
      </c>
      <c r="H155" s="262">
        <v>4.5</v>
      </c>
      <c r="I155" s="263"/>
      <c r="J155" s="264">
        <f>ROUND(I155*H155,2)</f>
        <v>0</v>
      </c>
      <c r="K155" s="260" t="s">
        <v>175</v>
      </c>
      <c r="L155" s="265"/>
      <c r="M155" s="266" t="s">
        <v>19</v>
      </c>
      <c r="N155" s="267" t="s">
        <v>43</v>
      </c>
      <c r="O155" s="86"/>
      <c r="P155" s="216">
        <f>O155*H155</f>
        <v>0</v>
      </c>
      <c r="Q155" s="216">
        <v>0.00042999999999999999</v>
      </c>
      <c r="R155" s="216">
        <f>Q155*H155</f>
        <v>0.0019349999999999999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243</v>
      </c>
      <c r="AT155" s="218" t="s">
        <v>124</v>
      </c>
      <c r="AU155" s="218" t="s">
        <v>82</v>
      </c>
      <c r="AY155" s="19" t="s">
        <v>168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80</v>
      </c>
      <c r="BK155" s="219">
        <f>ROUND(I155*H155,2)</f>
        <v>0</v>
      </c>
      <c r="BL155" s="19" t="s">
        <v>176</v>
      </c>
      <c r="BM155" s="218" t="s">
        <v>674</v>
      </c>
    </row>
    <row r="156" s="2" customFormat="1" ht="37.8" customHeight="1">
      <c r="A156" s="40"/>
      <c r="B156" s="41"/>
      <c r="C156" s="207" t="s">
        <v>675</v>
      </c>
      <c r="D156" s="207" t="s">
        <v>171</v>
      </c>
      <c r="E156" s="208" t="s">
        <v>676</v>
      </c>
      <c r="F156" s="209" t="s">
        <v>677</v>
      </c>
      <c r="G156" s="210" t="s">
        <v>112</v>
      </c>
      <c r="H156" s="211">
        <v>4</v>
      </c>
      <c r="I156" s="212"/>
      <c r="J156" s="213">
        <f>ROUND(I156*H156,2)</f>
        <v>0</v>
      </c>
      <c r="K156" s="209" t="s">
        <v>175</v>
      </c>
      <c r="L156" s="46"/>
      <c r="M156" s="214" t="s">
        <v>19</v>
      </c>
      <c r="N156" s="215" t="s">
        <v>43</v>
      </c>
      <c r="O156" s="86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176</v>
      </c>
      <c r="AT156" s="218" t="s">
        <v>171</v>
      </c>
      <c r="AU156" s="218" t="s">
        <v>82</v>
      </c>
      <c r="AY156" s="19" t="s">
        <v>168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80</v>
      </c>
      <c r="BK156" s="219">
        <f>ROUND(I156*H156,2)</f>
        <v>0</v>
      </c>
      <c r="BL156" s="19" t="s">
        <v>176</v>
      </c>
      <c r="BM156" s="218" t="s">
        <v>678</v>
      </c>
    </row>
    <row r="157" s="2" customFormat="1">
      <c r="A157" s="40"/>
      <c r="B157" s="41"/>
      <c r="C157" s="42"/>
      <c r="D157" s="220" t="s">
        <v>178</v>
      </c>
      <c r="E157" s="42"/>
      <c r="F157" s="221" t="s">
        <v>679</v>
      </c>
      <c r="G157" s="42"/>
      <c r="H157" s="42"/>
      <c r="I157" s="222"/>
      <c r="J157" s="42"/>
      <c r="K157" s="42"/>
      <c r="L157" s="46"/>
      <c r="M157" s="223"/>
      <c r="N157" s="22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178</v>
      </c>
      <c r="AU157" s="19" t="s">
        <v>82</v>
      </c>
    </row>
    <row r="158" s="2" customFormat="1" ht="16.5" customHeight="1">
      <c r="A158" s="40"/>
      <c r="B158" s="41"/>
      <c r="C158" s="258" t="s">
        <v>680</v>
      </c>
      <c r="D158" s="258" t="s">
        <v>124</v>
      </c>
      <c r="E158" s="259" t="s">
        <v>681</v>
      </c>
      <c r="F158" s="260" t="s">
        <v>682</v>
      </c>
      <c r="G158" s="261" t="s">
        <v>112</v>
      </c>
      <c r="H158" s="262">
        <v>4</v>
      </c>
      <c r="I158" s="263"/>
      <c r="J158" s="264">
        <f>ROUND(I158*H158,2)</f>
        <v>0</v>
      </c>
      <c r="K158" s="260" t="s">
        <v>175</v>
      </c>
      <c r="L158" s="265"/>
      <c r="M158" s="266" t="s">
        <v>19</v>
      </c>
      <c r="N158" s="267" t="s">
        <v>43</v>
      </c>
      <c r="O158" s="86"/>
      <c r="P158" s="216">
        <f>O158*H158</f>
        <v>0</v>
      </c>
      <c r="Q158" s="216">
        <v>0.00097000000000000005</v>
      </c>
      <c r="R158" s="216">
        <f>Q158*H158</f>
        <v>0.0038800000000000002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243</v>
      </c>
      <c r="AT158" s="218" t="s">
        <v>124</v>
      </c>
      <c r="AU158" s="218" t="s">
        <v>82</v>
      </c>
      <c r="AY158" s="19" t="s">
        <v>168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80</v>
      </c>
      <c r="BK158" s="219">
        <f>ROUND(I158*H158,2)</f>
        <v>0</v>
      </c>
      <c r="BL158" s="19" t="s">
        <v>176</v>
      </c>
      <c r="BM158" s="218" t="s">
        <v>683</v>
      </c>
    </row>
    <row r="159" s="2" customFormat="1" ht="24.15" customHeight="1">
      <c r="A159" s="40"/>
      <c r="B159" s="41"/>
      <c r="C159" s="207" t="s">
        <v>373</v>
      </c>
      <c r="D159" s="207" t="s">
        <v>171</v>
      </c>
      <c r="E159" s="208" t="s">
        <v>684</v>
      </c>
      <c r="F159" s="209" t="s">
        <v>685</v>
      </c>
      <c r="G159" s="210" t="s">
        <v>112</v>
      </c>
      <c r="H159" s="211">
        <v>19.41</v>
      </c>
      <c r="I159" s="212"/>
      <c r="J159" s="213">
        <f>ROUND(I159*H159,2)</f>
        <v>0</v>
      </c>
      <c r="K159" s="209" t="s">
        <v>175</v>
      </c>
      <c r="L159" s="46"/>
      <c r="M159" s="214" t="s">
        <v>19</v>
      </c>
      <c r="N159" s="215" t="s">
        <v>43</v>
      </c>
      <c r="O159" s="86"/>
      <c r="P159" s="216">
        <f>O159*H159</f>
        <v>0</v>
      </c>
      <c r="Q159" s="216">
        <v>1.0000000000000001E-05</v>
      </c>
      <c r="R159" s="216">
        <f>Q159*H159</f>
        <v>0.00019410000000000003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176</v>
      </c>
      <c r="AT159" s="218" t="s">
        <v>171</v>
      </c>
      <c r="AU159" s="218" t="s">
        <v>82</v>
      </c>
      <c r="AY159" s="19" t="s">
        <v>168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80</v>
      </c>
      <c r="BK159" s="219">
        <f>ROUND(I159*H159,2)</f>
        <v>0</v>
      </c>
      <c r="BL159" s="19" t="s">
        <v>176</v>
      </c>
      <c r="BM159" s="218" t="s">
        <v>686</v>
      </c>
    </row>
    <row r="160" s="2" customFormat="1">
      <c r="A160" s="40"/>
      <c r="B160" s="41"/>
      <c r="C160" s="42"/>
      <c r="D160" s="220" t="s">
        <v>178</v>
      </c>
      <c r="E160" s="42"/>
      <c r="F160" s="221" t="s">
        <v>687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178</v>
      </c>
      <c r="AU160" s="19" t="s">
        <v>82</v>
      </c>
    </row>
    <row r="161" s="13" customFormat="1">
      <c r="A161" s="13"/>
      <c r="B161" s="225"/>
      <c r="C161" s="226"/>
      <c r="D161" s="227" t="s">
        <v>180</v>
      </c>
      <c r="E161" s="228" t="s">
        <v>19</v>
      </c>
      <c r="F161" s="229" t="s">
        <v>607</v>
      </c>
      <c r="G161" s="226"/>
      <c r="H161" s="230">
        <v>19.41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180</v>
      </c>
      <c r="AU161" s="236" t="s">
        <v>82</v>
      </c>
      <c r="AV161" s="13" t="s">
        <v>82</v>
      </c>
      <c r="AW161" s="13" t="s">
        <v>33</v>
      </c>
      <c r="AX161" s="13" t="s">
        <v>80</v>
      </c>
      <c r="AY161" s="236" t="s">
        <v>168</v>
      </c>
    </row>
    <row r="162" s="2" customFormat="1" ht="24.15" customHeight="1">
      <c r="A162" s="40"/>
      <c r="B162" s="41"/>
      <c r="C162" s="258" t="s">
        <v>378</v>
      </c>
      <c r="D162" s="258" t="s">
        <v>124</v>
      </c>
      <c r="E162" s="259" t="s">
        <v>688</v>
      </c>
      <c r="F162" s="260" t="s">
        <v>689</v>
      </c>
      <c r="G162" s="261" t="s">
        <v>112</v>
      </c>
      <c r="H162" s="262">
        <v>19.701000000000001</v>
      </c>
      <c r="I162" s="263"/>
      <c r="J162" s="264">
        <f>ROUND(I162*H162,2)</f>
        <v>0</v>
      </c>
      <c r="K162" s="260" t="s">
        <v>175</v>
      </c>
      <c r="L162" s="265"/>
      <c r="M162" s="266" t="s">
        <v>19</v>
      </c>
      <c r="N162" s="267" t="s">
        <v>43</v>
      </c>
      <c r="O162" s="86"/>
      <c r="P162" s="216">
        <f>O162*H162</f>
        <v>0</v>
      </c>
      <c r="Q162" s="216">
        <v>0.0014</v>
      </c>
      <c r="R162" s="216">
        <f>Q162*H162</f>
        <v>0.027581399999999999</v>
      </c>
      <c r="S162" s="216">
        <v>0</v>
      </c>
      <c r="T162" s="21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8" t="s">
        <v>243</v>
      </c>
      <c r="AT162" s="218" t="s">
        <v>124</v>
      </c>
      <c r="AU162" s="218" t="s">
        <v>82</v>
      </c>
      <c r="AY162" s="19" t="s">
        <v>168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80</v>
      </c>
      <c r="BK162" s="219">
        <f>ROUND(I162*H162,2)</f>
        <v>0</v>
      </c>
      <c r="BL162" s="19" t="s">
        <v>176</v>
      </c>
      <c r="BM162" s="218" t="s">
        <v>690</v>
      </c>
    </row>
    <row r="163" s="13" customFormat="1">
      <c r="A163" s="13"/>
      <c r="B163" s="225"/>
      <c r="C163" s="226"/>
      <c r="D163" s="227" t="s">
        <v>180</v>
      </c>
      <c r="E163" s="226"/>
      <c r="F163" s="229" t="s">
        <v>691</v>
      </c>
      <c r="G163" s="226"/>
      <c r="H163" s="230">
        <v>19.701000000000001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180</v>
      </c>
      <c r="AU163" s="236" t="s">
        <v>82</v>
      </c>
      <c r="AV163" s="13" t="s">
        <v>82</v>
      </c>
      <c r="AW163" s="13" t="s">
        <v>4</v>
      </c>
      <c r="AX163" s="13" t="s">
        <v>80</v>
      </c>
      <c r="AY163" s="236" t="s">
        <v>168</v>
      </c>
    </row>
    <row r="164" s="2" customFormat="1" ht="24.15" customHeight="1">
      <c r="A164" s="40"/>
      <c r="B164" s="41"/>
      <c r="C164" s="207" t="s">
        <v>458</v>
      </c>
      <c r="D164" s="207" t="s">
        <v>171</v>
      </c>
      <c r="E164" s="208" t="s">
        <v>451</v>
      </c>
      <c r="F164" s="209" t="s">
        <v>452</v>
      </c>
      <c r="G164" s="210" t="s">
        <v>112</v>
      </c>
      <c r="H164" s="211">
        <v>18.039999999999999</v>
      </c>
      <c r="I164" s="212"/>
      <c r="J164" s="213">
        <f>ROUND(I164*H164,2)</f>
        <v>0</v>
      </c>
      <c r="K164" s="209" t="s">
        <v>175</v>
      </c>
      <c r="L164" s="46"/>
      <c r="M164" s="214" t="s">
        <v>19</v>
      </c>
      <c r="N164" s="215" t="s">
        <v>43</v>
      </c>
      <c r="O164" s="86"/>
      <c r="P164" s="216">
        <f>O164*H164</f>
        <v>0</v>
      </c>
      <c r="Q164" s="216">
        <v>1.0000000000000001E-05</v>
      </c>
      <c r="R164" s="216">
        <f>Q164*H164</f>
        <v>0.00018039999999999999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176</v>
      </c>
      <c r="AT164" s="218" t="s">
        <v>171</v>
      </c>
      <c r="AU164" s="218" t="s">
        <v>82</v>
      </c>
      <c r="AY164" s="19" t="s">
        <v>168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80</v>
      </c>
      <c r="BK164" s="219">
        <f>ROUND(I164*H164,2)</f>
        <v>0</v>
      </c>
      <c r="BL164" s="19" t="s">
        <v>176</v>
      </c>
      <c r="BM164" s="218" t="s">
        <v>692</v>
      </c>
    </row>
    <row r="165" s="2" customFormat="1">
      <c r="A165" s="40"/>
      <c r="B165" s="41"/>
      <c r="C165" s="42"/>
      <c r="D165" s="220" t="s">
        <v>178</v>
      </c>
      <c r="E165" s="42"/>
      <c r="F165" s="221" t="s">
        <v>454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178</v>
      </c>
      <c r="AU165" s="19" t="s">
        <v>82</v>
      </c>
    </row>
    <row r="166" s="13" customFormat="1">
      <c r="A166" s="13"/>
      <c r="B166" s="225"/>
      <c r="C166" s="226"/>
      <c r="D166" s="227" t="s">
        <v>180</v>
      </c>
      <c r="E166" s="228" t="s">
        <v>19</v>
      </c>
      <c r="F166" s="229" t="s">
        <v>610</v>
      </c>
      <c r="G166" s="226"/>
      <c r="H166" s="230">
        <v>18.039999999999999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180</v>
      </c>
      <c r="AU166" s="236" t="s">
        <v>82</v>
      </c>
      <c r="AV166" s="13" t="s">
        <v>82</v>
      </c>
      <c r="AW166" s="13" t="s">
        <v>33</v>
      </c>
      <c r="AX166" s="13" t="s">
        <v>80</v>
      </c>
      <c r="AY166" s="236" t="s">
        <v>168</v>
      </c>
    </row>
    <row r="167" s="2" customFormat="1" ht="24.15" customHeight="1">
      <c r="A167" s="40"/>
      <c r="B167" s="41"/>
      <c r="C167" s="258" t="s">
        <v>170</v>
      </c>
      <c r="D167" s="258" t="s">
        <v>124</v>
      </c>
      <c r="E167" s="259" t="s">
        <v>455</v>
      </c>
      <c r="F167" s="260" t="s">
        <v>456</v>
      </c>
      <c r="G167" s="261" t="s">
        <v>112</v>
      </c>
      <c r="H167" s="262">
        <v>18.311</v>
      </c>
      <c r="I167" s="263"/>
      <c r="J167" s="264">
        <f>ROUND(I167*H167,2)</f>
        <v>0</v>
      </c>
      <c r="K167" s="260" t="s">
        <v>175</v>
      </c>
      <c r="L167" s="265"/>
      <c r="M167" s="266" t="s">
        <v>19</v>
      </c>
      <c r="N167" s="267" t="s">
        <v>43</v>
      </c>
      <c r="O167" s="86"/>
      <c r="P167" s="216">
        <f>O167*H167</f>
        <v>0</v>
      </c>
      <c r="Q167" s="216">
        <v>0.0018</v>
      </c>
      <c r="R167" s="216">
        <f>Q167*H167</f>
        <v>0.032959799999999997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243</v>
      </c>
      <c r="AT167" s="218" t="s">
        <v>124</v>
      </c>
      <c r="AU167" s="218" t="s">
        <v>82</v>
      </c>
      <c r="AY167" s="19" t="s">
        <v>168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80</v>
      </c>
      <c r="BK167" s="219">
        <f>ROUND(I167*H167,2)</f>
        <v>0</v>
      </c>
      <c r="BL167" s="19" t="s">
        <v>176</v>
      </c>
      <c r="BM167" s="218" t="s">
        <v>693</v>
      </c>
    </row>
    <row r="168" s="13" customFormat="1">
      <c r="A168" s="13"/>
      <c r="B168" s="225"/>
      <c r="C168" s="226"/>
      <c r="D168" s="227" t="s">
        <v>180</v>
      </c>
      <c r="E168" s="226"/>
      <c r="F168" s="229" t="s">
        <v>694</v>
      </c>
      <c r="G168" s="226"/>
      <c r="H168" s="230">
        <v>18.311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180</v>
      </c>
      <c r="AU168" s="236" t="s">
        <v>82</v>
      </c>
      <c r="AV168" s="13" t="s">
        <v>82</v>
      </c>
      <c r="AW168" s="13" t="s">
        <v>4</v>
      </c>
      <c r="AX168" s="13" t="s">
        <v>80</v>
      </c>
      <c r="AY168" s="236" t="s">
        <v>168</v>
      </c>
    </row>
    <row r="169" s="12" customFormat="1" ht="22.8" customHeight="1">
      <c r="A169" s="12"/>
      <c r="B169" s="191"/>
      <c r="C169" s="192"/>
      <c r="D169" s="193" t="s">
        <v>71</v>
      </c>
      <c r="E169" s="205" t="s">
        <v>371</v>
      </c>
      <c r="F169" s="205" t="s">
        <v>372</v>
      </c>
      <c r="G169" s="192"/>
      <c r="H169" s="192"/>
      <c r="I169" s="195"/>
      <c r="J169" s="206">
        <f>BK169</f>
        <v>0</v>
      </c>
      <c r="K169" s="192"/>
      <c r="L169" s="197"/>
      <c r="M169" s="198"/>
      <c r="N169" s="199"/>
      <c r="O169" s="199"/>
      <c r="P169" s="200">
        <f>SUM(P170:P175)</f>
        <v>0</v>
      </c>
      <c r="Q169" s="199"/>
      <c r="R169" s="200">
        <f>SUM(R170:R175)</f>
        <v>0</v>
      </c>
      <c r="S169" s="199"/>
      <c r="T169" s="201">
        <f>SUM(T170:T175)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2" t="s">
        <v>80</v>
      </c>
      <c r="AT169" s="203" t="s">
        <v>71</v>
      </c>
      <c r="AU169" s="203" t="s">
        <v>80</v>
      </c>
      <c r="AY169" s="202" t="s">
        <v>168</v>
      </c>
      <c r="BK169" s="204">
        <f>SUM(BK170:BK175)</f>
        <v>0</v>
      </c>
    </row>
    <row r="170" s="2" customFormat="1" ht="49.05" customHeight="1">
      <c r="A170" s="40"/>
      <c r="B170" s="41"/>
      <c r="C170" s="207" t="s">
        <v>247</v>
      </c>
      <c r="D170" s="207" t="s">
        <v>171</v>
      </c>
      <c r="E170" s="208" t="s">
        <v>374</v>
      </c>
      <c r="F170" s="209" t="s">
        <v>375</v>
      </c>
      <c r="G170" s="210" t="s">
        <v>208</v>
      </c>
      <c r="H170" s="211">
        <v>19.030000000000001</v>
      </c>
      <c r="I170" s="212"/>
      <c r="J170" s="213">
        <f>ROUND(I170*H170,2)</f>
        <v>0</v>
      </c>
      <c r="K170" s="209" t="s">
        <v>175</v>
      </c>
      <c r="L170" s="46"/>
      <c r="M170" s="214" t="s">
        <v>19</v>
      </c>
      <c r="N170" s="215" t="s">
        <v>43</v>
      </c>
      <c r="O170" s="86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176</v>
      </c>
      <c r="AT170" s="218" t="s">
        <v>171</v>
      </c>
      <c r="AU170" s="218" t="s">
        <v>82</v>
      </c>
      <c r="AY170" s="19" t="s">
        <v>168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80</v>
      </c>
      <c r="BK170" s="219">
        <f>ROUND(I170*H170,2)</f>
        <v>0</v>
      </c>
      <c r="BL170" s="19" t="s">
        <v>176</v>
      </c>
      <c r="BM170" s="218" t="s">
        <v>695</v>
      </c>
    </row>
    <row r="171" s="2" customFormat="1">
      <c r="A171" s="40"/>
      <c r="B171" s="41"/>
      <c r="C171" s="42"/>
      <c r="D171" s="220" t="s">
        <v>178</v>
      </c>
      <c r="E171" s="42"/>
      <c r="F171" s="221" t="s">
        <v>377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178</v>
      </c>
      <c r="AU171" s="19" t="s">
        <v>82</v>
      </c>
    </row>
    <row r="172" s="2" customFormat="1" ht="49.05" customHeight="1">
      <c r="A172" s="40"/>
      <c r="B172" s="41"/>
      <c r="C172" s="207" t="s">
        <v>696</v>
      </c>
      <c r="D172" s="207" t="s">
        <v>171</v>
      </c>
      <c r="E172" s="208" t="s">
        <v>374</v>
      </c>
      <c r="F172" s="209" t="s">
        <v>375</v>
      </c>
      <c r="G172" s="210" t="s">
        <v>208</v>
      </c>
      <c r="H172" s="211">
        <v>19.030000000000001</v>
      </c>
      <c r="I172" s="212"/>
      <c r="J172" s="213">
        <f>ROUND(I172*H172,2)</f>
        <v>0</v>
      </c>
      <c r="K172" s="209" t="s">
        <v>175</v>
      </c>
      <c r="L172" s="46"/>
      <c r="M172" s="214" t="s">
        <v>19</v>
      </c>
      <c r="N172" s="215" t="s">
        <v>43</v>
      </c>
      <c r="O172" s="86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176</v>
      </c>
      <c r="AT172" s="218" t="s">
        <v>171</v>
      </c>
      <c r="AU172" s="218" t="s">
        <v>82</v>
      </c>
      <c r="AY172" s="19" t="s">
        <v>168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80</v>
      </c>
      <c r="BK172" s="219">
        <f>ROUND(I172*H172,2)</f>
        <v>0</v>
      </c>
      <c r="BL172" s="19" t="s">
        <v>176</v>
      </c>
      <c r="BM172" s="218" t="s">
        <v>697</v>
      </c>
    </row>
    <row r="173" s="2" customFormat="1">
      <c r="A173" s="40"/>
      <c r="B173" s="41"/>
      <c r="C173" s="42"/>
      <c r="D173" s="220" t="s">
        <v>178</v>
      </c>
      <c r="E173" s="42"/>
      <c r="F173" s="221" t="s">
        <v>377</v>
      </c>
      <c r="G173" s="42"/>
      <c r="H173" s="42"/>
      <c r="I173" s="22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178</v>
      </c>
      <c r="AU173" s="19" t="s">
        <v>82</v>
      </c>
    </row>
    <row r="174" s="2" customFormat="1" ht="49.05" customHeight="1">
      <c r="A174" s="40"/>
      <c r="B174" s="41"/>
      <c r="C174" s="207" t="s">
        <v>182</v>
      </c>
      <c r="D174" s="207" t="s">
        <v>171</v>
      </c>
      <c r="E174" s="208" t="s">
        <v>379</v>
      </c>
      <c r="F174" s="209" t="s">
        <v>380</v>
      </c>
      <c r="G174" s="210" t="s">
        <v>208</v>
      </c>
      <c r="H174" s="211">
        <v>19.030000000000001</v>
      </c>
      <c r="I174" s="212"/>
      <c r="J174" s="213">
        <f>ROUND(I174*H174,2)</f>
        <v>0</v>
      </c>
      <c r="K174" s="209" t="s">
        <v>175</v>
      </c>
      <c r="L174" s="46"/>
      <c r="M174" s="214" t="s">
        <v>19</v>
      </c>
      <c r="N174" s="215" t="s">
        <v>43</v>
      </c>
      <c r="O174" s="86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8" t="s">
        <v>176</v>
      </c>
      <c r="AT174" s="218" t="s">
        <v>171</v>
      </c>
      <c r="AU174" s="218" t="s">
        <v>82</v>
      </c>
      <c r="AY174" s="19" t="s">
        <v>168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80</v>
      </c>
      <c r="BK174" s="219">
        <f>ROUND(I174*H174,2)</f>
        <v>0</v>
      </c>
      <c r="BL174" s="19" t="s">
        <v>176</v>
      </c>
      <c r="BM174" s="218" t="s">
        <v>698</v>
      </c>
    </row>
    <row r="175" s="2" customFormat="1">
      <c r="A175" s="40"/>
      <c r="B175" s="41"/>
      <c r="C175" s="42"/>
      <c r="D175" s="220" t="s">
        <v>178</v>
      </c>
      <c r="E175" s="42"/>
      <c r="F175" s="221" t="s">
        <v>382</v>
      </c>
      <c r="G175" s="42"/>
      <c r="H175" s="42"/>
      <c r="I175" s="222"/>
      <c r="J175" s="42"/>
      <c r="K175" s="42"/>
      <c r="L175" s="46"/>
      <c r="M175" s="223"/>
      <c r="N175" s="224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178</v>
      </c>
      <c r="AU175" s="19" t="s">
        <v>82</v>
      </c>
    </row>
    <row r="176" s="12" customFormat="1" ht="25.92" customHeight="1">
      <c r="A176" s="12"/>
      <c r="B176" s="191"/>
      <c r="C176" s="192"/>
      <c r="D176" s="193" t="s">
        <v>71</v>
      </c>
      <c r="E176" s="194" t="s">
        <v>555</v>
      </c>
      <c r="F176" s="194" t="s">
        <v>556</v>
      </c>
      <c r="G176" s="192"/>
      <c r="H176" s="192"/>
      <c r="I176" s="195"/>
      <c r="J176" s="196">
        <f>BK176</f>
        <v>0</v>
      </c>
      <c r="K176" s="192"/>
      <c r="L176" s="197"/>
      <c r="M176" s="198"/>
      <c r="N176" s="199"/>
      <c r="O176" s="199"/>
      <c r="P176" s="200">
        <f>P177+P194+P228+P273+P299+P304</f>
        <v>0</v>
      </c>
      <c r="Q176" s="199"/>
      <c r="R176" s="200">
        <f>R177+R194+R228+R273+R299+R304</f>
        <v>0.31537232999999998</v>
      </c>
      <c r="S176" s="199"/>
      <c r="T176" s="201">
        <f>T177+T194+T228+T273+T299+T304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2" t="s">
        <v>82</v>
      </c>
      <c r="AT176" s="203" t="s">
        <v>71</v>
      </c>
      <c r="AU176" s="203" t="s">
        <v>72</v>
      </c>
      <c r="AY176" s="202" t="s">
        <v>168</v>
      </c>
      <c r="BK176" s="204">
        <f>BK177+BK194+BK228+BK273+BK299+BK304</f>
        <v>0</v>
      </c>
    </row>
    <row r="177" s="12" customFormat="1" ht="22.8" customHeight="1">
      <c r="A177" s="12"/>
      <c r="B177" s="191"/>
      <c r="C177" s="192"/>
      <c r="D177" s="193" t="s">
        <v>71</v>
      </c>
      <c r="E177" s="205" t="s">
        <v>699</v>
      </c>
      <c r="F177" s="205" t="s">
        <v>700</v>
      </c>
      <c r="G177" s="192"/>
      <c r="H177" s="192"/>
      <c r="I177" s="195"/>
      <c r="J177" s="206">
        <f>BK177</f>
        <v>0</v>
      </c>
      <c r="K177" s="192"/>
      <c r="L177" s="197"/>
      <c r="M177" s="198"/>
      <c r="N177" s="199"/>
      <c r="O177" s="199"/>
      <c r="P177" s="200">
        <f>SUM(P178:P193)</f>
        <v>0</v>
      </c>
      <c r="Q177" s="199"/>
      <c r="R177" s="200">
        <f>SUM(R178:R193)</f>
        <v>0.01415811</v>
      </c>
      <c r="S177" s="199"/>
      <c r="T177" s="201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82</v>
      </c>
      <c r="AT177" s="203" t="s">
        <v>71</v>
      </c>
      <c r="AU177" s="203" t="s">
        <v>80</v>
      </c>
      <c r="AY177" s="202" t="s">
        <v>168</v>
      </c>
      <c r="BK177" s="204">
        <f>SUM(BK178:BK193)</f>
        <v>0</v>
      </c>
    </row>
    <row r="178" s="2" customFormat="1" ht="66.75" customHeight="1">
      <c r="A178" s="40"/>
      <c r="B178" s="41"/>
      <c r="C178" s="207" t="s">
        <v>701</v>
      </c>
      <c r="D178" s="207" t="s">
        <v>171</v>
      </c>
      <c r="E178" s="208" t="s">
        <v>702</v>
      </c>
      <c r="F178" s="209" t="s">
        <v>703</v>
      </c>
      <c r="G178" s="210" t="s">
        <v>112</v>
      </c>
      <c r="H178" s="211">
        <v>32.43</v>
      </c>
      <c r="I178" s="212"/>
      <c r="J178" s="213">
        <f>ROUND(I178*H178,2)</f>
        <v>0</v>
      </c>
      <c r="K178" s="209" t="s">
        <v>175</v>
      </c>
      <c r="L178" s="46"/>
      <c r="M178" s="214" t="s">
        <v>19</v>
      </c>
      <c r="N178" s="215" t="s">
        <v>43</v>
      </c>
      <c r="O178" s="86"/>
      <c r="P178" s="216">
        <f>O178*H178</f>
        <v>0</v>
      </c>
      <c r="Q178" s="216">
        <v>5.7000000000000003E-05</v>
      </c>
      <c r="R178" s="216">
        <f>Q178*H178</f>
        <v>0.00184851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327</v>
      </c>
      <c r="AT178" s="218" t="s">
        <v>171</v>
      </c>
      <c r="AU178" s="218" t="s">
        <v>82</v>
      </c>
      <c r="AY178" s="19" t="s">
        <v>168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80</v>
      </c>
      <c r="BK178" s="219">
        <f>ROUND(I178*H178,2)</f>
        <v>0</v>
      </c>
      <c r="BL178" s="19" t="s">
        <v>327</v>
      </c>
      <c r="BM178" s="218" t="s">
        <v>704</v>
      </c>
    </row>
    <row r="179" s="2" customFormat="1">
      <c r="A179" s="40"/>
      <c r="B179" s="41"/>
      <c r="C179" s="42"/>
      <c r="D179" s="220" t="s">
        <v>178</v>
      </c>
      <c r="E179" s="42"/>
      <c r="F179" s="221" t="s">
        <v>705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178</v>
      </c>
      <c r="AU179" s="19" t="s">
        <v>82</v>
      </c>
    </row>
    <row r="180" s="13" customFormat="1">
      <c r="A180" s="13"/>
      <c r="B180" s="225"/>
      <c r="C180" s="226"/>
      <c r="D180" s="227" t="s">
        <v>180</v>
      </c>
      <c r="E180" s="228" t="s">
        <v>19</v>
      </c>
      <c r="F180" s="229" t="s">
        <v>706</v>
      </c>
      <c r="G180" s="226"/>
      <c r="H180" s="230">
        <v>32.43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180</v>
      </c>
      <c r="AU180" s="236" t="s">
        <v>82</v>
      </c>
      <c r="AV180" s="13" t="s">
        <v>82</v>
      </c>
      <c r="AW180" s="13" t="s">
        <v>33</v>
      </c>
      <c r="AX180" s="13" t="s">
        <v>80</v>
      </c>
      <c r="AY180" s="236" t="s">
        <v>168</v>
      </c>
    </row>
    <row r="181" s="2" customFormat="1" ht="66.75" customHeight="1">
      <c r="A181" s="40"/>
      <c r="B181" s="41"/>
      <c r="C181" s="207" t="s">
        <v>707</v>
      </c>
      <c r="D181" s="207" t="s">
        <v>171</v>
      </c>
      <c r="E181" s="208" t="s">
        <v>708</v>
      </c>
      <c r="F181" s="209" t="s">
        <v>709</v>
      </c>
      <c r="G181" s="210" t="s">
        <v>112</v>
      </c>
      <c r="H181" s="211">
        <v>47.149999999999999</v>
      </c>
      <c r="I181" s="212"/>
      <c r="J181" s="213">
        <f>ROUND(I181*H181,2)</f>
        <v>0</v>
      </c>
      <c r="K181" s="209" t="s">
        <v>175</v>
      </c>
      <c r="L181" s="46"/>
      <c r="M181" s="214" t="s">
        <v>19</v>
      </c>
      <c r="N181" s="215" t="s">
        <v>43</v>
      </c>
      <c r="O181" s="86"/>
      <c r="P181" s="216">
        <f>O181*H181</f>
        <v>0</v>
      </c>
      <c r="Q181" s="216">
        <v>0.00011400000000000001</v>
      </c>
      <c r="R181" s="216">
        <f>Q181*H181</f>
        <v>0.0053750999999999998</v>
      </c>
      <c r="S181" s="216">
        <v>0</v>
      </c>
      <c r="T181" s="217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8" t="s">
        <v>327</v>
      </c>
      <c r="AT181" s="218" t="s">
        <v>171</v>
      </c>
      <c r="AU181" s="218" t="s">
        <v>82</v>
      </c>
      <c r="AY181" s="19" t="s">
        <v>168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9" t="s">
        <v>80</v>
      </c>
      <c r="BK181" s="219">
        <f>ROUND(I181*H181,2)</f>
        <v>0</v>
      </c>
      <c r="BL181" s="19" t="s">
        <v>327</v>
      </c>
      <c r="BM181" s="218" t="s">
        <v>710</v>
      </c>
    </row>
    <row r="182" s="2" customFormat="1">
      <c r="A182" s="40"/>
      <c r="B182" s="41"/>
      <c r="C182" s="42"/>
      <c r="D182" s="220" t="s">
        <v>178</v>
      </c>
      <c r="E182" s="42"/>
      <c r="F182" s="221" t="s">
        <v>711</v>
      </c>
      <c r="G182" s="42"/>
      <c r="H182" s="42"/>
      <c r="I182" s="222"/>
      <c r="J182" s="42"/>
      <c r="K182" s="42"/>
      <c r="L182" s="46"/>
      <c r="M182" s="223"/>
      <c r="N182" s="224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178</v>
      </c>
      <c r="AU182" s="19" t="s">
        <v>82</v>
      </c>
    </row>
    <row r="183" s="13" customFormat="1">
      <c r="A183" s="13"/>
      <c r="B183" s="225"/>
      <c r="C183" s="226"/>
      <c r="D183" s="227" t="s">
        <v>180</v>
      </c>
      <c r="E183" s="228" t="s">
        <v>19</v>
      </c>
      <c r="F183" s="229" t="s">
        <v>712</v>
      </c>
      <c r="G183" s="226"/>
      <c r="H183" s="230">
        <v>47.149999999999999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180</v>
      </c>
      <c r="AU183" s="236" t="s">
        <v>82</v>
      </c>
      <c r="AV183" s="13" t="s">
        <v>82</v>
      </c>
      <c r="AW183" s="13" t="s">
        <v>33</v>
      </c>
      <c r="AX183" s="13" t="s">
        <v>80</v>
      </c>
      <c r="AY183" s="236" t="s">
        <v>168</v>
      </c>
    </row>
    <row r="184" s="2" customFormat="1" ht="24.15" customHeight="1">
      <c r="A184" s="40"/>
      <c r="B184" s="41"/>
      <c r="C184" s="258" t="s">
        <v>713</v>
      </c>
      <c r="D184" s="258" t="s">
        <v>124</v>
      </c>
      <c r="E184" s="259" t="s">
        <v>714</v>
      </c>
      <c r="F184" s="260" t="s">
        <v>715</v>
      </c>
      <c r="G184" s="261" t="s">
        <v>112</v>
      </c>
      <c r="H184" s="262">
        <v>20.93</v>
      </c>
      <c r="I184" s="263"/>
      <c r="J184" s="264">
        <f>ROUND(I184*H184,2)</f>
        <v>0</v>
      </c>
      <c r="K184" s="260" t="s">
        <v>19</v>
      </c>
      <c r="L184" s="265"/>
      <c r="M184" s="266" t="s">
        <v>19</v>
      </c>
      <c r="N184" s="267" t="s">
        <v>43</v>
      </c>
      <c r="O184" s="86"/>
      <c r="P184" s="216">
        <f>O184*H184</f>
        <v>0</v>
      </c>
      <c r="Q184" s="216">
        <v>0.00011</v>
      </c>
      <c r="R184" s="216">
        <f>Q184*H184</f>
        <v>0.0023023000000000002</v>
      </c>
      <c r="S184" s="216">
        <v>0</v>
      </c>
      <c r="T184" s="217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8" t="s">
        <v>308</v>
      </c>
      <c r="AT184" s="218" t="s">
        <v>124</v>
      </c>
      <c r="AU184" s="218" t="s">
        <v>82</v>
      </c>
      <c r="AY184" s="19" t="s">
        <v>168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80</v>
      </c>
      <c r="BK184" s="219">
        <f>ROUND(I184*H184,2)</f>
        <v>0</v>
      </c>
      <c r="BL184" s="19" t="s">
        <v>327</v>
      </c>
      <c r="BM184" s="218" t="s">
        <v>716</v>
      </c>
    </row>
    <row r="185" s="13" customFormat="1">
      <c r="A185" s="13"/>
      <c r="B185" s="225"/>
      <c r="C185" s="226"/>
      <c r="D185" s="227" t="s">
        <v>180</v>
      </c>
      <c r="E185" s="228" t="s">
        <v>19</v>
      </c>
      <c r="F185" s="229" t="s">
        <v>717</v>
      </c>
      <c r="G185" s="226"/>
      <c r="H185" s="230">
        <v>20.93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180</v>
      </c>
      <c r="AU185" s="236" t="s">
        <v>82</v>
      </c>
      <c r="AV185" s="13" t="s">
        <v>82</v>
      </c>
      <c r="AW185" s="13" t="s">
        <v>33</v>
      </c>
      <c r="AX185" s="13" t="s">
        <v>80</v>
      </c>
      <c r="AY185" s="236" t="s">
        <v>168</v>
      </c>
    </row>
    <row r="186" s="2" customFormat="1" ht="24.15" customHeight="1">
      <c r="A186" s="40"/>
      <c r="B186" s="41"/>
      <c r="C186" s="258" t="s">
        <v>718</v>
      </c>
      <c r="D186" s="258" t="s">
        <v>124</v>
      </c>
      <c r="E186" s="259" t="s">
        <v>719</v>
      </c>
      <c r="F186" s="260" t="s">
        <v>720</v>
      </c>
      <c r="G186" s="261" t="s">
        <v>112</v>
      </c>
      <c r="H186" s="262">
        <v>21.504999999999999</v>
      </c>
      <c r="I186" s="263"/>
      <c r="J186" s="264">
        <f>ROUND(I186*H186,2)</f>
        <v>0</v>
      </c>
      <c r="K186" s="260" t="s">
        <v>19</v>
      </c>
      <c r="L186" s="265"/>
      <c r="M186" s="266" t="s">
        <v>19</v>
      </c>
      <c r="N186" s="267" t="s">
        <v>43</v>
      </c>
      <c r="O186" s="86"/>
      <c r="P186" s="216">
        <f>O186*H186</f>
        <v>0</v>
      </c>
      <c r="Q186" s="216">
        <v>0.00012</v>
      </c>
      <c r="R186" s="216">
        <f>Q186*H186</f>
        <v>0.0025805999999999997</v>
      </c>
      <c r="S186" s="216">
        <v>0</v>
      </c>
      <c r="T186" s="21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8" t="s">
        <v>308</v>
      </c>
      <c r="AT186" s="218" t="s">
        <v>124</v>
      </c>
      <c r="AU186" s="218" t="s">
        <v>82</v>
      </c>
      <c r="AY186" s="19" t="s">
        <v>168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80</v>
      </c>
      <c r="BK186" s="219">
        <f>ROUND(I186*H186,2)</f>
        <v>0</v>
      </c>
      <c r="BL186" s="19" t="s">
        <v>327</v>
      </c>
      <c r="BM186" s="218" t="s">
        <v>721</v>
      </c>
    </row>
    <row r="187" s="13" customFormat="1">
      <c r="A187" s="13"/>
      <c r="B187" s="225"/>
      <c r="C187" s="226"/>
      <c r="D187" s="227" t="s">
        <v>180</v>
      </c>
      <c r="E187" s="228" t="s">
        <v>19</v>
      </c>
      <c r="F187" s="229" t="s">
        <v>722</v>
      </c>
      <c r="G187" s="226"/>
      <c r="H187" s="230">
        <v>21.504999999999999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180</v>
      </c>
      <c r="AU187" s="236" t="s">
        <v>82</v>
      </c>
      <c r="AV187" s="13" t="s">
        <v>82</v>
      </c>
      <c r="AW187" s="13" t="s">
        <v>33</v>
      </c>
      <c r="AX187" s="13" t="s">
        <v>80</v>
      </c>
      <c r="AY187" s="236" t="s">
        <v>168</v>
      </c>
    </row>
    <row r="188" s="2" customFormat="1" ht="24.15" customHeight="1">
      <c r="A188" s="40"/>
      <c r="B188" s="41"/>
      <c r="C188" s="258" t="s">
        <v>723</v>
      </c>
      <c r="D188" s="258" t="s">
        <v>124</v>
      </c>
      <c r="E188" s="259" t="s">
        <v>724</v>
      </c>
      <c r="F188" s="260" t="s">
        <v>725</v>
      </c>
      <c r="G188" s="261" t="s">
        <v>112</v>
      </c>
      <c r="H188" s="262">
        <v>32.43</v>
      </c>
      <c r="I188" s="263"/>
      <c r="J188" s="264">
        <f>ROUND(I188*H188,2)</f>
        <v>0</v>
      </c>
      <c r="K188" s="260" t="s">
        <v>175</v>
      </c>
      <c r="L188" s="265"/>
      <c r="M188" s="266" t="s">
        <v>19</v>
      </c>
      <c r="N188" s="267" t="s">
        <v>43</v>
      </c>
      <c r="O188" s="86"/>
      <c r="P188" s="216">
        <f>O188*H188</f>
        <v>0</v>
      </c>
      <c r="Q188" s="216">
        <v>4.0000000000000003E-05</v>
      </c>
      <c r="R188" s="216">
        <f>Q188*H188</f>
        <v>0.0012972000000000001</v>
      </c>
      <c r="S188" s="216">
        <v>0</v>
      </c>
      <c r="T188" s="217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8" t="s">
        <v>308</v>
      </c>
      <c r="AT188" s="218" t="s">
        <v>124</v>
      </c>
      <c r="AU188" s="218" t="s">
        <v>82</v>
      </c>
      <c r="AY188" s="19" t="s">
        <v>168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80</v>
      </c>
      <c r="BK188" s="219">
        <f>ROUND(I188*H188,2)</f>
        <v>0</v>
      </c>
      <c r="BL188" s="19" t="s">
        <v>327</v>
      </c>
      <c r="BM188" s="218" t="s">
        <v>726</v>
      </c>
    </row>
    <row r="189" s="13" customFormat="1">
      <c r="A189" s="13"/>
      <c r="B189" s="225"/>
      <c r="C189" s="226"/>
      <c r="D189" s="227" t="s">
        <v>180</v>
      </c>
      <c r="E189" s="228" t="s">
        <v>19</v>
      </c>
      <c r="F189" s="229" t="s">
        <v>727</v>
      </c>
      <c r="G189" s="226"/>
      <c r="H189" s="230">
        <v>32.43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180</v>
      </c>
      <c r="AU189" s="236" t="s">
        <v>82</v>
      </c>
      <c r="AV189" s="13" t="s">
        <v>82</v>
      </c>
      <c r="AW189" s="13" t="s">
        <v>33</v>
      </c>
      <c r="AX189" s="13" t="s">
        <v>80</v>
      </c>
      <c r="AY189" s="236" t="s">
        <v>168</v>
      </c>
    </row>
    <row r="190" s="2" customFormat="1" ht="24.15" customHeight="1">
      <c r="A190" s="40"/>
      <c r="B190" s="41"/>
      <c r="C190" s="258" t="s">
        <v>728</v>
      </c>
      <c r="D190" s="258" t="s">
        <v>124</v>
      </c>
      <c r="E190" s="259" t="s">
        <v>729</v>
      </c>
      <c r="F190" s="260" t="s">
        <v>730</v>
      </c>
      <c r="G190" s="261" t="s">
        <v>112</v>
      </c>
      <c r="H190" s="262">
        <v>4.7149999999999999</v>
      </c>
      <c r="I190" s="263"/>
      <c r="J190" s="264">
        <f>ROUND(I190*H190,2)</f>
        <v>0</v>
      </c>
      <c r="K190" s="260" t="s">
        <v>19</v>
      </c>
      <c r="L190" s="265"/>
      <c r="M190" s="266" t="s">
        <v>19</v>
      </c>
      <c r="N190" s="267" t="s">
        <v>43</v>
      </c>
      <c r="O190" s="86"/>
      <c r="P190" s="216">
        <f>O190*H190</f>
        <v>0</v>
      </c>
      <c r="Q190" s="216">
        <v>0.00016000000000000001</v>
      </c>
      <c r="R190" s="216">
        <f>Q190*H190</f>
        <v>0.00075440000000000001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308</v>
      </c>
      <c r="AT190" s="218" t="s">
        <v>124</v>
      </c>
      <c r="AU190" s="218" t="s">
        <v>82</v>
      </c>
      <c r="AY190" s="19" t="s">
        <v>168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80</v>
      </c>
      <c r="BK190" s="219">
        <f>ROUND(I190*H190,2)</f>
        <v>0</v>
      </c>
      <c r="BL190" s="19" t="s">
        <v>327</v>
      </c>
      <c r="BM190" s="218" t="s">
        <v>731</v>
      </c>
    </row>
    <row r="191" s="13" customFormat="1">
      <c r="A191" s="13"/>
      <c r="B191" s="225"/>
      <c r="C191" s="226"/>
      <c r="D191" s="227" t="s">
        <v>180</v>
      </c>
      <c r="E191" s="228" t="s">
        <v>19</v>
      </c>
      <c r="F191" s="229" t="s">
        <v>604</v>
      </c>
      <c r="G191" s="226"/>
      <c r="H191" s="230">
        <v>4.7149999999999999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180</v>
      </c>
      <c r="AU191" s="236" t="s">
        <v>82</v>
      </c>
      <c r="AV191" s="13" t="s">
        <v>82</v>
      </c>
      <c r="AW191" s="13" t="s">
        <v>33</v>
      </c>
      <c r="AX191" s="13" t="s">
        <v>80</v>
      </c>
      <c r="AY191" s="236" t="s">
        <v>168</v>
      </c>
    </row>
    <row r="192" s="2" customFormat="1" ht="49.05" customHeight="1">
      <c r="A192" s="40"/>
      <c r="B192" s="41"/>
      <c r="C192" s="207" t="s">
        <v>732</v>
      </c>
      <c r="D192" s="207" t="s">
        <v>171</v>
      </c>
      <c r="E192" s="208" t="s">
        <v>733</v>
      </c>
      <c r="F192" s="209" t="s">
        <v>734</v>
      </c>
      <c r="G192" s="210" t="s">
        <v>208</v>
      </c>
      <c r="H192" s="211">
        <v>0.014</v>
      </c>
      <c r="I192" s="212"/>
      <c r="J192" s="213">
        <f>ROUND(I192*H192,2)</f>
        <v>0</v>
      </c>
      <c r="K192" s="209" t="s">
        <v>175</v>
      </c>
      <c r="L192" s="46"/>
      <c r="M192" s="214" t="s">
        <v>19</v>
      </c>
      <c r="N192" s="215" t="s">
        <v>43</v>
      </c>
      <c r="O192" s="86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327</v>
      </c>
      <c r="AT192" s="218" t="s">
        <v>171</v>
      </c>
      <c r="AU192" s="218" t="s">
        <v>82</v>
      </c>
      <c r="AY192" s="19" t="s">
        <v>168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80</v>
      </c>
      <c r="BK192" s="219">
        <f>ROUND(I192*H192,2)</f>
        <v>0</v>
      </c>
      <c r="BL192" s="19" t="s">
        <v>327</v>
      </c>
      <c r="BM192" s="218" t="s">
        <v>735</v>
      </c>
    </row>
    <row r="193" s="2" customFormat="1">
      <c r="A193" s="40"/>
      <c r="B193" s="41"/>
      <c r="C193" s="42"/>
      <c r="D193" s="220" t="s">
        <v>178</v>
      </c>
      <c r="E193" s="42"/>
      <c r="F193" s="221" t="s">
        <v>736</v>
      </c>
      <c r="G193" s="42"/>
      <c r="H193" s="42"/>
      <c r="I193" s="22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178</v>
      </c>
      <c r="AU193" s="19" t="s">
        <v>82</v>
      </c>
    </row>
    <row r="194" s="12" customFormat="1" ht="22.8" customHeight="1">
      <c r="A194" s="12"/>
      <c r="B194" s="191"/>
      <c r="C194" s="192"/>
      <c r="D194" s="193" t="s">
        <v>71</v>
      </c>
      <c r="E194" s="205" t="s">
        <v>737</v>
      </c>
      <c r="F194" s="205" t="s">
        <v>738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SUM(P195:P227)</f>
        <v>0</v>
      </c>
      <c r="Q194" s="199"/>
      <c r="R194" s="200">
        <f>SUM(R195:R227)</f>
        <v>0.057883499999999997</v>
      </c>
      <c r="S194" s="199"/>
      <c r="T194" s="201">
        <f>SUM(T195:T227)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82</v>
      </c>
      <c r="AT194" s="203" t="s">
        <v>71</v>
      </c>
      <c r="AU194" s="203" t="s">
        <v>80</v>
      </c>
      <c r="AY194" s="202" t="s">
        <v>168</v>
      </c>
      <c r="BK194" s="204">
        <f>SUM(BK195:BK227)</f>
        <v>0</v>
      </c>
    </row>
    <row r="195" s="2" customFormat="1" ht="24.15" customHeight="1">
      <c r="A195" s="40"/>
      <c r="B195" s="41"/>
      <c r="C195" s="207" t="s">
        <v>299</v>
      </c>
      <c r="D195" s="207" t="s">
        <v>171</v>
      </c>
      <c r="E195" s="208" t="s">
        <v>739</v>
      </c>
      <c r="F195" s="209" t="s">
        <v>740</v>
      </c>
      <c r="G195" s="210" t="s">
        <v>112</v>
      </c>
      <c r="H195" s="211">
        <v>14</v>
      </c>
      <c r="I195" s="212"/>
      <c r="J195" s="213">
        <f>ROUND(I195*H195,2)</f>
        <v>0</v>
      </c>
      <c r="K195" s="209" t="s">
        <v>175</v>
      </c>
      <c r="L195" s="46"/>
      <c r="M195" s="214" t="s">
        <v>19</v>
      </c>
      <c r="N195" s="215" t="s">
        <v>43</v>
      </c>
      <c r="O195" s="86"/>
      <c r="P195" s="216">
        <f>O195*H195</f>
        <v>0</v>
      </c>
      <c r="Q195" s="216">
        <v>0.0020100000000000001</v>
      </c>
      <c r="R195" s="216">
        <f>Q195*H195</f>
        <v>0.028140000000000002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327</v>
      </c>
      <c r="AT195" s="218" t="s">
        <v>171</v>
      </c>
      <c r="AU195" s="218" t="s">
        <v>82</v>
      </c>
      <c r="AY195" s="19" t="s">
        <v>168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80</v>
      </c>
      <c r="BK195" s="219">
        <f>ROUND(I195*H195,2)</f>
        <v>0</v>
      </c>
      <c r="BL195" s="19" t="s">
        <v>327</v>
      </c>
      <c r="BM195" s="218" t="s">
        <v>741</v>
      </c>
    </row>
    <row r="196" s="2" customFormat="1">
      <c r="A196" s="40"/>
      <c r="B196" s="41"/>
      <c r="C196" s="42"/>
      <c r="D196" s="220" t="s">
        <v>178</v>
      </c>
      <c r="E196" s="42"/>
      <c r="F196" s="221" t="s">
        <v>742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178</v>
      </c>
      <c r="AU196" s="19" t="s">
        <v>82</v>
      </c>
    </row>
    <row r="197" s="2" customFormat="1" ht="21.75" customHeight="1">
      <c r="A197" s="40"/>
      <c r="B197" s="41"/>
      <c r="C197" s="207" t="s">
        <v>308</v>
      </c>
      <c r="D197" s="207" t="s">
        <v>171</v>
      </c>
      <c r="E197" s="208" t="s">
        <v>743</v>
      </c>
      <c r="F197" s="209" t="s">
        <v>744</v>
      </c>
      <c r="G197" s="210" t="s">
        <v>112</v>
      </c>
      <c r="H197" s="211">
        <v>1.5</v>
      </c>
      <c r="I197" s="212"/>
      <c r="J197" s="213">
        <f>ROUND(I197*H197,2)</f>
        <v>0</v>
      </c>
      <c r="K197" s="209" t="s">
        <v>175</v>
      </c>
      <c r="L197" s="46"/>
      <c r="M197" s="214" t="s">
        <v>19</v>
      </c>
      <c r="N197" s="215" t="s">
        <v>43</v>
      </c>
      <c r="O197" s="86"/>
      <c r="P197" s="216">
        <f>O197*H197</f>
        <v>0</v>
      </c>
      <c r="Q197" s="216">
        <v>0.00040999999999999999</v>
      </c>
      <c r="R197" s="216">
        <f>Q197*H197</f>
        <v>0.00061499999999999999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327</v>
      </c>
      <c r="AT197" s="218" t="s">
        <v>171</v>
      </c>
      <c r="AU197" s="218" t="s">
        <v>82</v>
      </c>
      <c r="AY197" s="19" t="s">
        <v>168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80</v>
      </c>
      <c r="BK197" s="219">
        <f>ROUND(I197*H197,2)</f>
        <v>0</v>
      </c>
      <c r="BL197" s="19" t="s">
        <v>327</v>
      </c>
      <c r="BM197" s="218" t="s">
        <v>745</v>
      </c>
    </row>
    <row r="198" s="2" customFormat="1">
      <c r="A198" s="40"/>
      <c r="B198" s="41"/>
      <c r="C198" s="42"/>
      <c r="D198" s="220" t="s">
        <v>178</v>
      </c>
      <c r="E198" s="42"/>
      <c r="F198" s="221" t="s">
        <v>746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178</v>
      </c>
      <c r="AU198" s="19" t="s">
        <v>82</v>
      </c>
    </row>
    <row r="199" s="13" customFormat="1">
      <c r="A199" s="13"/>
      <c r="B199" s="225"/>
      <c r="C199" s="226"/>
      <c r="D199" s="227" t="s">
        <v>180</v>
      </c>
      <c r="E199" s="228" t="s">
        <v>19</v>
      </c>
      <c r="F199" s="229" t="s">
        <v>747</v>
      </c>
      <c r="G199" s="226"/>
      <c r="H199" s="230">
        <v>1.5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180</v>
      </c>
      <c r="AU199" s="236" t="s">
        <v>82</v>
      </c>
      <c r="AV199" s="13" t="s">
        <v>82</v>
      </c>
      <c r="AW199" s="13" t="s">
        <v>33</v>
      </c>
      <c r="AX199" s="13" t="s">
        <v>80</v>
      </c>
      <c r="AY199" s="236" t="s">
        <v>168</v>
      </c>
    </row>
    <row r="200" s="2" customFormat="1" ht="21.75" customHeight="1">
      <c r="A200" s="40"/>
      <c r="B200" s="41"/>
      <c r="C200" s="207" t="s">
        <v>256</v>
      </c>
      <c r="D200" s="207" t="s">
        <v>171</v>
      </c>
      <c r="E200" s="208" t="s">
        <v>748</v>
      </c>
      <c r="F200" s="209" t="s">
        <v>749</v>
      </c>
      <c r="G200" s="210" t="s">
        <v>112</v>
      </c>
      <c r="H200" s="211">
        <v>12</v>
      </c>
      <c r="I200" s="212"/>
      <c r="J200" s="213">
        <f>ROUND(I200*H200,2)</f>
        <v>0</v>
      </c>
      <c r="K200" s="209" t="s">
        <v>175</v>
      </c>
      <c r="L200" s="46"/>
      <c r="M200" s="214" t="s">
        <v>19</v>
      </c>
      <c r="N200" s="215" t="s">
        <v>43</v>
      </c>
      <c r="O200" s="86"/>
      <c r="P200" s="216">
        <f>O200*H200</f>
        <v>0</v>
      </c>
      <c r="Q200" s="216">
        <v>0.00047649999999999998</v>
      </c>
      <c r="R200" s="216">
        <f>Q200*H200</f>
        <v>0.005718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327</v>
      </c>
      <c r="AT200" s="218" t="s">
        <v>171</v>
      </c>
      <c r="AU200" s="218" t="s">
        <v>82</v>
      </c>
      <c r="AY200" s="19" t="s">
        <v>168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80</v>
      </c>
      <c r="BK200" s="219">
        <f>ROUND(I200*H200,2)</f>
        <v>0</v>
      </c>
      <c r="BL200" s="19" t="s">
        <v>327</v>
      </c>
      <c r="BM200" s="218" t="s">
        <v>750</v>
      </c>
    </row>
    <row r="201" s="2" customFormat="1">
      <c r="A201" s="40"/>
      <c r="B201" s="41"/>
      <c r="C201" s="42"/>
      <c r="D201" s="220" t="s">
        <v>178</v>
      </c>
      <c r="E201" s="42"/>
      <c r="F201" s="221" t="s">
        <v>751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178</v>
      </c>
      <c r="AU201" s="19" t="s">
        <v>82</v>
      </c>
    </row>
    <row r="202" s="13" customFormat="1">
      <c r="A202" s="13"/>
      <c r="B202" s="225"/>
      <c r="C202" s="226"/>
      <c r="D202" s="227" t="s">
        <v>180</v>
      </c>
      <c r="E202" s="228" t="s">
        <v>19</v>
      </c>
      <c r="F202" s="229" t="s">
        <v>8</v>
      </c>
      <c r="G202" s="226"/>
      <c r="H202" s="230">
        <v>12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180</v>
      </c>
      <c r="AU202" s="236" t="s">
        <v>82</v>
      </c>
      <c r="AV202" s="13" t="s">
        <v>82</v>
      </c>
      <c r="AW202" s="13" t="s">
        <v>33</v>
      </c>
      <c r="AX202" s="13" t="s">
        <v>80</v>
      </c>
      <c r="AY202" s="236" t="s">
        <v>168</v>
      </c>
    </row>
    <row r="203" s="2" customFormat="1" ht="21.75" customHeight="1">
      <c r="A203" s="40"/>
      <c r="B203" s="41"/>
      <c r="C203" s="207" t="s">
        <v>304</v>
      </c>
      <c r="D203" s="207" t="s">
        <v>171</v>
      </c>
      <c r="E203" s="208" t="s">
        <v>752</v>
      </c>
      <c r="F203" s="209" t="s">
        <v>753</v>
      </c>
      <c r="G203" s="210" t="s">
        <v>112</v>
      </c>
      <c r="H203" s="211">
        <v>1.75</v>
      </c>
      <c r="I203" s="212"/>
      <c r="J203" s="213">
        <f>ROUND(I203*H203,2)</f>
        <v>0</v>
      </c>
      <c r="K203" s="209" t="s">
        <v>175</v>
      </c>
      <c r="L203" s="46"/>
      <c r="M203" s="214" t="s">
        <v>19</v>
      </c>
      <c r="N203" s="215" t="s">
        <v>43</v>
      </c>
      <c r="O203" s="86"/>
      <c r="P203" s="216">
        <f>O203*H203</f>
        <v>0</v>
      </c>
      <c r="Q203" s="216">
        <v>0.00071000000000000002</v>
      </c>
      <c r="R203" s="216">
        <f>Q203*H203</f>
        <v>0.0012425000000000001</v>
      </c>
      <c r="S203" s="216">
        <v>0</v>
      </c>
      <c r="T203" s="217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8" t="s">
        <v>327</v>
      </c>
      <c r="AT203" s="218" t="s">
        <v>171</v>
      </c>
      <c r="AU203" s="218" t="s">
        <v>82</v>
      </c>
      <c r="AY203" s="19" t="s">
        <v>168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9" t="s">
        <v>80</v>
      </c>
      <c r="BK203" s="219">
        <f>ROUND(I203*H203,2)</f>
        <v>0</v>
      </c>
      <c r="BL203" s="19" t="s">
        <v>327</v>
      </c>
      <c r="BM203" s="218" t="s">
        <v>754</v>
      </c>
    </row>
    <row r="204" s="2" customFormat="1">
      <c r="A204" s="40"/>
      <c r="B204" s="41"/>
      <c r="C204" s="42"/>
      <c r="D204" s="220" t="s">
        <v>178</v>
      </c>
      <c r="E204" s="42"/>
      <c r="F204" s="221" t="s">
        <v>755</v>
      </c>
      <c r="G204" s="42"/>
      <c r="H204" s="42"/>
      <c r="I204" s="222"/>
      <c r="J204" s="42"/>
      <c r="K204" s="42"/>
      <c r="L204" s="46"/>
      <c r="M204" s="223"/>
      <c r="N204" s="224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178</v>
      </c>
      <c r="AU204" s="19" t="s">
        <v>82</v>
      </c>
    </row>
    <row r="205" s="13" customFormat="1">
      <c r="A205" s="13"/>
      <c r="B205" s="225"/>
      <c r="C205" s="226"/>
      <c r="D205" s="227" t="s">
        <v>180</v>
      </c>
      <c r="E205" s="228" t="s">
        <v>19</v>
      </c>
      <c r="F205" s="229" t="s">
        <v>756</v>
      </c>
      <c r="G205" s="226"/>
      <c r="H205" s="230">
        <v>1.75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180</v>
      </c>
      <c r="AU205" s="236" t="s">
        <v>82</v>
      </c>
      <c r="AV205" s="13" t="s">
        <v>82</v>
      </c>
      <c r="AW205" s="13" t="s">
        <v>33</v>
      </c>
      <c r="AX205" s="13" t="s">
        <v>80</v>
      </c>
      <c r="AY205" s="236" t="s">
        <v>168</v>
      </c>
    </row>
    <row r="206" s="2" customFormat="1" ht="21.75" customHeight="1">
      <c r="A206" s="40"/>
      <c r="B206" s="41"/>
      <c r="C206" s="207" t="s">
        <v>346</v>
      </c>
      <c r="D206" s="207" t="s">
        <v>171</v>
      </c>
      <c r="E206" s="208" t="s">
        <v>757</v>
      </c>
      <c r="F206" s="209" t="s">
        <v>758</v>
      </c>
      <c r="G206" s="210" t="s">
        <v>112</v>
      </c>
      <c r="H206" s="211">
        <v>3.7000000000000002</v>
      </c>
      <c r="I206" s="212"/>
      <c r="J206" s="213">
        <f>ROUND(I206*H206,2)</f>
        <v>0</v>
      </c>
      <c r="K206" s="209" t="s">
        <v>175</v>
      </c>
      <c r="L206" s="46"/>
      <c r="M206" s="214" t="s">
        <v>19</v>
      </c>
      <c r="N206" s="215" t="s">
        <v>43</v>
      </c>
      <c r="O206" s="86"/>
      <c r="P206" s="216">
        <f>O206*H206</f>
        <v>0</v>
      </c>
      <c r="Q206" s="216">
        <v>0.0022399999999999998</v>
      </c>
      <c r="R206" s="216">
        <f>Q206*H206</f>
        <v>0.0082880000000000002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327</v>
      </c>
      <c r="AT206" s="218" t="s">
        <v>171</v>
      </c>
      <c r="AU206" s="218" t="s">
        <v>82</v>
      </c>
      <c r="AY206" s="19" t="s">
        <v>168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80</v>
      </c>
      <c r="BK206" s="219">
        <f>ROUND(I206*H206,2)</f>
        <v>0</v>
      </c>
      <c r="BL206" s="19" t="s">
        <v>327</v>
      </c>
      <c r="BM206" s="218" t="s">
        <v>759</v>
      </c>
    </row>
    <row r="207" s="2" customFormat="1">
      <c r="A207" s="40"/>
      <c r="B207" s="41"/>
      <c r="C207" s="42"/>
      <c r="D207" s="220" t="s">
        <v>178</v>
      </c>
      <c r="E207" s="42"/>
      <c r="F207" s="221" t="s">
        <v>760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178</v>
      </c>
      <c r="AU207" s="19" t="s">
        <v>82</v>
      </c>
    </row>
    <row r="208" s="13" customFormat="1">
      <c r="A208" s="13"/>
      <c r="B208" s="225"/>
      <c r="C208" s="226"/>
      <c r="D208" s="227" t="s">
        <v>180</v>
      </c>
      <c r="E208" s="228" t="s">
        <v>19</v>
      </c>
      <c r="F208" s="229" t="s">
        <v>761</v>
      </c>
      <c r="G208" s="226"/>
      <c r="H208" s="230">
        <v>3.7000000000000002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180</v>
      </c>
      <c r="AU208" s="236" t="s">
        <v>82</v>
      </c>
      <c r="AV208" s="13" t="s">
        <v>82</v>
      </c>
      <c r="AW208" s="13" t="s">
        <v>33</v>
      </c>
      <c r="AX208" s="13" t="s">
        <v>80</v>
      </c>
      <c r="AY208" s="236" t="s">
        <v>168</v>
      </c>
    </row>
    <row r="209" s="2" customFormat="1" ht="24.15" customHeight="1">
      <c r="A209" s="40"/>
      <c r="B209" s="41"/>
      <c r="C209" s="207" t="s">
        <v>314</v>
      </c>
      <c r="D209" s="207" t="s">
        <v>171</v>
      </c>
      <c r="E209" s="208" t="s">
        <v>762</v>
      </c>
      <c r="F209" s="209" t="s">
        <v>763</v>
      </c>
      <c r="G209" s="210" t="s">
        <v>294</v>
      </c>
      <c r="H209" s="211">
        <v>7</v>
      </c>
      <c r="I209" s="212"/>
      <c r="J209" s="213">
        <f>ROUND(I209*H209,2)</f>
        <v>0</v>
      </c>
      <c r="K209" s="209" t="s">
        <v>175</v>
      </c>
      <c r="L209" s="46"/>
      <c r="M209" s="214" t="s">
        <v>19</v>
      </c>
      <c r="N209" s="215" t="s">
        <v>43</v>
      </c>
      <c r="O209" s="86"/>
      <c r="P209" s="216">
        <f>O209*H209</f>
        <v>0</v>
      </c>
      <c r="Q209" s="216">
        <v>0.0010100000000000001</v>
      </c>
      <c r="R209" s="216">
        <f>Q209*H209</f>
        <v>0.0070699999999999999</v>
      </c>
      <c r="S209" s="216">
        <v>0</v>
      </c>
      <c r="T209" s="217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8" t="s">
        <v>327</v>
      </c>
      <c r="AT209" s="218" t="s">
        <v>171</v>
      </c>
      <c r="AU209" s="218" t="s">
        <v>82</v>
      </c>
      <c r="AY209" s="19" t="s">
        <v>168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80</v>
      </c>
      <c r="BK209" s="219">
        <f>ROUND(I209*H209,2)</f>
        <v>0</v>
      </c>
      <c r="BL209" s="19" t="s">
        <v>327</v>
      </c>
      <c r="BM209" s="218" t="s">
        <v>764</v>
      </c>
    </row>
    <row r="210" s="2" customFormat="1">
      <c r="A210" s="40"/>
      <c r="B210" s="41"/>
      <c r="C210" s="42"/>
      <c r="D210" s="220" t="s">
        <v>178</v>
      </c>
      <c r="E210" s="42"/>
      <c r="F210" s="221" t="s">
        <v>765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178</v>
      </c>
      <c r="AU210" s="19" t="s">
        <v>82</v>
      </c>
    </row>
    <row r="211" s="14" customFormat="1">
      <c r="A211" s="14"/>
      <c r="B211" s="237"/>
      <c r="C211" s="238"/>
      <c r="D211" s="227" t="s">
        <v>180</v>
      </c>
      <c r="E211" s="239" t="s">
        <v>19</v>
      </c>
      <c r="F211" s="240" t="s">
        <v>766</v>
      </c>
      <c r="G211" s="238"/>
      <c r="H211" s="239" t="s">
        <v>19</v>
      </c>
      <c r="I211" s="241"/>
      <c r="J211" s="238"/>
      <c r="K211" s="238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180</v>
      </c>
      <c r="AU211" s="246" t="s">
        <v>82</v>
      </c>
      <c r="AV211" s="14" t="s">
        <v>80</v>
      </c>
      <c r="AW211" s="14" t="s">
        <v>33</v>
      </c>
      <c r="AX211" s="14" t="s">
        <v>72</v>
      </c>
      <c r="AY211" s="246" t="s">
        <v>168</v>
      </c>
    </row>
    <row r="212" s="13" customFormat="1">
      <c r="A212" s="13"/>
      <c r="B212" s="225"/>
      <c r="C212" s="226"/>
      <c r="D212" s="227" t="s">
        <v>180</v>
      </c>
      <c r="E212" s="228" t="s">
        <v>19</v>
      </c>
      <c r="F212" s="229" t="s">
        <v>176</v>
      </c>
      <c r="G212" s="226"/>
      <c r="H212" s="230">
        <v>4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180</v>
      </c>
      <c r="AU212" s="236" t="s">
        <v>82</v>
      </c>
      <c r="AV212" s="13" t="s">
        <v>82</v>
      </c>
      <c r="AW212" s="13" t="s">
        <v>33</v>
      </c>
      <c r="AX212" s="13" t="s">
        <v>72</v>
      </c>
      <c r="AY212" s="236" t="s">
        <v>168</v>
      </c>
    </row>
    <row r="213" s="14" customFormat="1">
      <c r="A213" s="14"/>
      <c r="B213" s="237"/>
      <c r="C213" s="238"/>
      <c r="D213" s="227" t="s">
        <v>180</v>
      </c>
      <c r="E213" s="239" t="s">
        <v>19</v>
      </c>
      <c r="F213" s="240" t="s">
        <v>767</v>
      </c>
      <c r="G213" s="238"/>
      <c r="H213" s="239" t="s">
        <v>19</v>
      </c>
      <c r="I213" s="241"/>
      <c r="J213" s="238"/>
      <c r="K213" s="238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180</v>
      </c>
      <c r="AU213" s="246" t="s">
        <v>82</v>
      </c>
      <c r="AV213" s="14" t="s">
        <v>80</v>
      </c>
      <c r="AW213" s="14" t="s">
        <v>33</v>
      </c>
      <c r="AX213" s="14" t="s">
        <v>72</v>
      </c>
      <c r="AY213" s="246" t="s">
        <v>168</v>
      </c>
    </row>
    <row r="214" s="13" customFormat="1">
      <c r="A214" s="13"/>
      <c r="B214" s="225"/>
      <c r="C214" s="226"/>
      <c r="D214" s="227" t="s">
        <v>180</v>
      </c>
      <c r="E214" s="228" t="s">
        <v>19</v>
      </c>
      <c r="F214" s="229" t="s">
        <v>96</v>
      </c>
      <c r="G214" s="226"/>
      <c r="H214" s="230">
        <v>3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180</v>
      </c>
      <c r="AU214" s="236" t="s">
        <v>82</v>
      </c>
      <c r="AV214" s="13" t="s">
        <v>82</v>
      </c>
      <c r="AW214" s="13" t="s">
        <v>33</v>
      </c>
      <c r="AX214" s="13" t="s">
        <v>72</v>
      </c>
      <c r="AY214" s="236" t="s">
        <v>168</v>
      </c>
    </row>
    <row r="215" s="15" customFormat="1">
      <c r="A215" s="15"/>
      <c r="B215" s="247"/>
      <c r="C215" s="248"/>
      <c r="D215" s="227" t="s">
        <v>180</v>
      </c>
      <c r="E215" s="249" t="s">
        <v>19</v>
      </c>
      <c r="F215" s="250" t="s">
        <v>190</v>
      </c>
      <c r="G215" s="248"/>
      <c r="H215" s="251">
        <v>7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7" t="s">
        <v>180</v>
      </c>
      <c r="AU215" s="257" t="s">
        <v>82</v>
      </c>
      <c r="AV215" s="15" t="s">
        <v>176</v>
      </c>
      <c r="AW215" s="15" t="s">
        <v>33</v>
      </c>
      <c r="AX215" s="15" t="s">
        <v>80</v>
      </c>
      <c r="AY215" s="257" t="s">
        <v>168</v>
      </c>
    </row>
    <row r="216" s="2" customFormat="1" ht="24.15" customHeight="1">
      <c r="A216" s="40"/>
      <c r="B216" s="41"/>
      <c r="C216" s="207" t="s">
        <v>358</v>
      </c>
      <c r="D216" s="207" t="s">
        <v>171</v>
      </c>
      <c r="E216" s="208" t="s">
        <v>768</v>
      </c>
      <c r="F216" s="209" t="s">
        <v>769</v>
      </c>
      <c r="G216" s="210" t="s">
        <v>294</v>
      </c>
      <c r="H216" s="211">
        <v>2</v>
      </c>
      <c r="I216" s="212"/>
      <c r="J216" s="213">
        <f>ROUND(I216*H216,2)</f>
        <v>0</v>
      </c>
      <c r="K216" s="209" t="s">
        <v>175</v>
      </c>
      <c r="L216" s="46"/>
      <c r="M216" s="214" t="s">
        <v>19</v>
      </c>
      <c r="N216" s="215" t="s">
        <v>43</v>
      </c>
      <c r="O216" s="86"/>
      <c r="P216" s="216">
        <f>O216*H216</f>
        <v>0</v>
      </c>
      <c r="Q216" s="216">
        <v>0.0015</v>
      </c>
      <c r="R216" s="216">
        <f>Q216*H216</f>
        <v>0.0030000000000000001</v>
      </c>
      <c r="S216" s="216">
        <v>0</v>
      </c>
      <c r="T216" s="21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327</v>
      </c>
      <c r="AT216" s="218" t="s">
        <v>171</v>
      </c>
      <c r="AU216" s="218" t="s">
        <v>82</v>
      </c>
      <c r="AY216" s="19" t="s">
        <v>168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80</v>
      </c>
      <c r="BK216" s="219">
        <f>ROUND(I216*H216,2)</f>
        <v>0</v>
      </c>
      <c r="BL216" s="19" t="s">
        <v>327</v>
      </c>
      <c r="BM216" s="218" t="s">
        <v>770</v>
      </c>
    </row>
    <row r="217" s="2" customFormat="1">
      <c r="A217" s="40"/>
      <c r="B217" s="41"/>
      <c r="C217" s="42"/>
      <c r="D217" s="220" t="s">
        <v>178</v>
      </c>
      <c r="E217" s="42"/>
      <c r="F217" s="221" t="s">
        <v>771</v>
      </c>
      <c r="G217" s="42"/>
      <c r="H217" s="42"/>
      <c r="I217" s="22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178</v>
      </c>
      <c r="AU217" s="19" t="s">
        <v>82</v>
      </c>
    </row>
    <row r="218" s="2" customFormat="1" ht="16.5" customHeight="1">
      <c r="A218" s="40"/>
      <c r="B218" s="41"/>
      <c r="C218" s="258" t="s">
        <v>199</v>
      </c>
      <c r="D218" s="258" t="s">
        <v>124</v>
      </c>
      <c r="E218" s="259" t="s">
        <v>772</v>
      </c>
      <c r="F218" s="260" t="s">
        <v>773</v>
      </c>
      <c r="G218" s="261" t="s">
        <v>294</v>
      </c>
      <c r="H218" s="262">
        <v>3</v>
      </c>
      <c r="I218" s="263"/>
      <c r="J218" s="264">
        <f>ROUND(I218*H218,2)</f>
        <v>0</v>
      </c>
      <c r="K218" s="260" t="s">
        <v>175</v>
      </c>
      <c r="L218" s="265"/>
      <c r="M218" s="266" t="s">
        <v>19</v>
      </c>
      <c r="N218" s="267" t="s">
        <v>43</v>
      </c>
      <c r="O218" s="86"/>
      <c r="P218" s="216">
        <f>O218*H218</f>
        <v>0</v>
      </c>
      <c r="Q218" s="216">
        <v>0.0012099999999999999</v>
      </c>
      <c r="R218" s="216">
        <f>Q218*H218</f>
        <v>0.0036299999999999995</v>
      </c>
      <c r="S218" s="216">
        <v>0</v>
      </c>
      <c r="T218" s="21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8" t="s">
        <v>308</v>
      </c>
      <c r="AT218" s="218" t="s">
        <v>124</v>
      </c>
      <c r="AU218" s="218" t="s">
        <v>82</v>
      </c>
      <c r="AY218" s="19" t="s">
        <v>168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9" t="s">
        <v>80</v>
      </c>
      <c r="BK218" s="219">
        <f>ROUND(I218*H218,2)</f>
        <v>0</v>
      </c>
      <c r="BL218" s="19" t="s">
        <v>327</v>
      </c>
      <c r="BM218" s="218" t="s">
        <v>774</v>
      </c>
    </row>
    <row r="219" s="2" customFormat="1" ht="24.15" customHeight="1">
      <c r="A219" s="40"/>
      <c r="B219" s="41"/>
      <c r="C219" s="207" t="s">
        <v>7</v>
      </c>
      <c r="D219" s="207" t="s">
        <v>171</v>
      </c>
      <c r="E219" s="208" t="s">
        <v>775</v>
      </c>
      <c r="F219" s="209" t="s">
        <v>776</v>
      </c>
      <c r="G219" s="210" t="s">
        <v>112</v>
      </c>
      <c r="H219" s="211">
        <v>10.1</v>
      </c>
      <c r="I219" s="212"/>
      <c r="J219" s="213">
        <f>ROUND(I219*H219,2)</f>
        <v>0</v>
      </c>
      <c r="K219" s="209" t="s">
        <v>175</v>
      </c>
      <c r="L219" s="46"/>
      <c r="M219" s="214" t="s">
        <v>19</v>
      </c>
      <c r="N219" s="215" t="s">
        <v>43</v>
      </c>
      <c r="O219" s="86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327</v>
      </c>
      <c r="AT219" s="218" t="s">
        <v>171</v>
      </c>
      <c r="AU219" s="218" t="s">
        <v>82</v>
      </c>
      <c r="AY219" s="19" t="s">
        <v>168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80</v>
      </c>
      <c r="BK219" s="219">
        <f>ROUND(I219*H219,2)</f>
        <v>0</v>
      </c>
      <c r="BL219" s="19" t="s">
        <v>327</v>
      </c>
      <c r="BM219" s="218" t="s">
        <v>777</v>
      </c>
    </row>
    <row r="220" s="2" customFormat="1">
      <c r="A220" s="40"/>
      <c r="B220" s="41"/>
      <c r="C220" s="42"/>
      <c r="D220" s="220" t="s">
        <v>178</v>
      </c>
      <c r="E220" s="42"/>
      <c r="F220" s="221" t="s">
        <v>778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178</v>
      </c>
      <c r="AU220" s="19" t="s">
        <v>82</v>
      </c>
    </row>
    <row r="221" s="14" customFormat="1">
      <c r="A221" s="14"/>
      <c r="B221" s="237"/>
      <c r="C221" s="238"/>
      <c r="D221" s="227" t="s">
        <v>180</v>
      </c>
      <c r="E221" s="239" t="s">
        <v>19</v>
      </c>
      <c r="F221" s="240" t="s">
        <v>779</v>
      </c>
      <c r="G221" s="238"/>
      <c r="H221" s="239" t="s">
        <v>19</v>
      </c>
      <c r="I221" s="241"/>
      <c r="J221" s="238"/>
      <c r="K221" s="238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180</v>
      </c>
      <c r="AU221" s="246" t="s">
        <v>82</v>
      </c>
      <c r="AV221" s="14" t="s">
        <v>80</v>
      </c>
      <c r="AW221" s="14" t="s">
        <v>33</v>
      </c>
      <c r="AX221" s="14" t="s">
        <v>72</v>
      </c>
      <c r="AY221" s="246" t="s">
        <v>168</v>
      </c>
    </row>
    <row r="222" s="13" customFormat="1">
      <c r="A222" s="13"/>
      <c r="B222" s="225"/>
      <c r="C222" s="226"/>
      <c r="D222" s="227" t="s">
        <v>180</v>
      </c>
      <c r="E222" s="228" t="s">
        <v>19</v>
      </c>
      <c r="F222" s="229" t="s">
        <v>780</v>
      </c>
      <c r="G222" s="226"/>
      <c r="H222" s="230">
        <v>3.2000000000000002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180</v>
      </c>
      <c r="AU222" s="236" t="s">
        <v>82</v>
      </c>
      <c r="AV222" s="13" t="s">
        <v>82</v>
      </c>
      <c r="AW222" s="13" t="s">
        <v>33</v>
      </c>
      <c r="AX222" s="13" t="s">
        <v>72</v>
      </c>
      <c r="AY222" s="236" t="s">
        <v>168</v>
      </c>
    </row>
    <row r="223" s="14" customFormat="1">
      <c r="A223" s="14"/>
      <c r="B223" s="237"/>
      <c r="C223" s="238"/>
      <c r="D223" s="227" t="s">
        <v>180</v>
      </c>
      <c r="E223" s="239" t="s">
        <v>19</v>
      </c>
      <c r="F223" s="240" t="s">
        <v>781</v>
      </c>
      <c r="G223" s="238"/>
      <c r="H223" s="239" t="s">
        <v>19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180</v>
      </c>
      <c r="AU223" s="246" t="s">
        <v>82</v>
      </c>
      <c r="AV223" s="14" t="s">
        <v>80</v>
      </c>
      <c r="AW223" s="14" t="s">
        <v>33</v>
      </c>
      <c r="AX223" s="14" t="s">
        <v>72</v>
      </c>
      <c r="AY223" s="246" t="s">
        <v>168</v>
      </c>
    </row>
    <row r="224" s="13" customFormat="1">
      <c r="A224" s="13"/>
      <c r="B224" s="225"/>
      <c r="C224" s="226"/>
      <c r="D224" s="227" t="s">
        <v>180</v>
      </c>
      <c r="E224" s="228" t="s">
        <v>19</v>
      </c>
      <c r="F224" s="229" t="s">
        <v>782</v>
      </c>
      <c r="G224" s="226"/>
      <c r="H224" s="230">
        <v>10.1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180</v>
      </c>
      <c r="AU224" s="236" t="s">
        <v>82</v>
      </c>
      <c r="AV224" s="13" t="s">
        <v>82</v>
      </c>
      <c r="AW224" s="13" t="s">
        <v>33</v>
      </c>
      <c r="AX224" s="13" t="s">
        <v>80</v>
      </c>
      <c r="AY224" s="236" t="s">
        <v>168</v>
      </c>
    </row>
    <row r="225" s="2" customFormat="1" ht="49.05" customHeight="1">
      <c r="A225" s="40"/>
      <c r="B225" s="41"/>
      <c r="C225" s="207" t="s">
        <v>387</v>
      </c>
      <c r="D225" s="207" t="s">
        <v>171</v>
      </c>
      <c r="E225" s="208" t="s">
        <v>783</v>
      </c>
      <c r="F225" s="209" t="s">
        <v>784</v>
      </c>
      <c r="G225" s="210" t="s">
        <v>208</v>
      </c>
      <c r="H225" s="211">
        <v>0.058000000000000003</v>
      </c>
      <c r="I225" s="212"/>
      <c r="J225" s="213">
        <f>ROUND(I225*H225,2)</f>
        <v>0</v>
      </c>
      <c r="K225" s="209" t="s">
        <v>175</v>
      </c>
      <c r="L225" s="46"/>
      <c r="M225" s="214" t="s">
        <v>19</v>
      </c>
      <c r="N225" s="215" t="s">
        <v>43</v>
      </c>
      <c r="O225" s="86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8" t="s">
        <v>327</v>
      </c>
      <c r="AT225" s="218" t="s">
        <v>171</v>
      </c>
      <c r="AU225" s="218" t="s">
        <v>82</v>
      </c>
      <c r="AY225" s="19" t="s">
        <v>168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9" t="s">
        <v>80</v>
      </c>
      <c r="BK225" s="219">
        <f>ROUND(I225*H225,2)</f>
        <v>0</v>
      </c>
      <c r="BL225" s="19" t="s">
        <v>327</v>
      </c>
      <c r="BM225" s="218" t="s">
        <v>785</v>
      </c>
    </row>
    <row r="226" s="2" customFormat="1">
      <c r="A226" s="40"/>
      <c r="B226" s="41"/>
      <c r="C226" s="42"/>
      <c r="D226" s="220" t="s">
        <v>178</v>
      </c>
      <c r="E226" s="42"/>
      <c r="F226" s="221" t="s">
        <v>786</v>
      </c>
      <c r="G226" s="42"/>
      <c r="H226" s="42"/>
      <c r="I226" s="222"/>
      <c r="J226" s="42"/>
      <c r="K226" s="42"/>
      <c r="L226" s="46"/>
      <c r="M226" s="223"/>
      <c r="N226" s="224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178</v>
      </c>
      <c r="AU226" s="19" t="s">
        <v>82</v>
      </c>
    </row>
    <row r="227" s="2" customFormat="1" ht="16.5" customHeight="1">
      <c r="A227" s="40"/>
      <c r="B227" s="41"/>
      <c r="C227" s="258" t="s">
        <v>191</v>
      </c>
      <c r="D227" s="258" t="s">
        <v>124</v>
      </c>
      <c r="E227" s="259" t="s">
        <v>787</v>
      </c>
      <c r="F227" s="260" t="s">
        <v>788</v>
      </c>
      <c r="G227" s="261" t="s">
        <v>294</v>
      </c>
      <c r="H227" s="262">
        <v>2</v>
      </c>
      <c r="I227" s="263"/>
      <c r="J227" s="264">
        <f>ROUND(I227*H227,2)</f>
        <v>0</v>
      </c>
      <c r="K227" s="260" t="s">
        <v>175</v>
      </c>
      <c r="L227" s="265"/>
      <c r="M227" s="266" t="s">
        <v>19</v>
      </c>
      <c r="N227" s="267" t="s">
        <v>43</v>
      </c>
      <c r="O227" s="86"/>
      <c r="P227" s="216">
        <f>O227*H227</f>
        <v>0</v>
      </c>
      <c r="Q227" s="216">
        <v>9.0000000000000006E-05</v>
      </c>
      <c r="R227" s="216">
        <f>Q227*H227</f>
        <v>0.00018000000000000001</v>
      </c>
      <c r="S227" s="216">
        <v>0</v>
      </c>
      <c r="T227" s="21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308</v>
      </c>
      <c r="AT227" s="218" t="s">
        <v>124</v>
      </c>
      <c r="AU227" s="218" t="s">
        <v>82</v>
      </c>
      <c r="AY227" s="19" t="s">
        <v>168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80</v>
      </c>
      <c r="BK227" s="219">
        <f>ROUND(I227*H227,2)</f>
        <v>0</v>
      </c>
      <c r="BL227" s="19" t="s">
        <v>327</v>
      </c>
      <c r="BM227" s="218" t="s">
        <v>789</v>
      </c>
    </row>
    <row r="228" s="12" customFormat="1" ht="22.8" customHeight="1">
      <c r="A228" s="12"/>
      <c r="B228" s="191"/>
      <c r="C228" s="192"/>
      <c r="D228" s="193" t="s">
        <v>71</v>
      </c>
      <c r="E228" s="205" t="s">
        <v>557</v>
      </c>
      <c r="F228" s="205" t="s">
        <v>558</v>
      </c>
      <c r="G228" s="192"/>
      <c r="H228" s="192"/>
      <c r="I228" s="195"/>
      <c r="J228" s="206">
        <f>BK228</f>
        <v>0</v>
      </c>
      <c r="K228" s="192"/>
      <c r="L228" s="197"/>
      <c r="M228" s="198"/>
      <c r="N228" s="199"/>
      <c r="O228" s="199"/>
      <c r="P228" s="200">
        <f>SUM(P229:P272)</f>
        <v>0</v>
      </c>
      <c r="Q228" s="199"/>
      <c r="R228" s="200">
        <f>SUM(R229:R272)</f>
        <v>0.048220720000000002</v>
      </c>
      <c r="S228" s="199"/>
      <c r="T228" s="201">
        <f>SUM(T229:T272)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2" t="s">
        <v>82</v>
      </c>
      <c r="AT228" s="203" t="s">
        <v>71</v>
      </c>
      <c r="AU228" s="203" t="s">
        <v>80</v>
      </c>
      <c r="AY228" s="202" t="s">
        <v>168</v>
      </c>
      <c r="BK228" s="204">
        <f>SUM(BK229:BK272)</f>
        <v>0</v>
      </c>
    </row>
    <row r="229" s="2" customFormat="1" ht="24.15" customHeight="1">
      <c r="A229" s="40"/>
      <c r="B229" s="41"/>
      <c r="C229" s="207" t="s">
        <v>790</v>
      </c>
      <c r="D229" s="207" t="s">
        <v>171</v>
      </c>
      <c r="E229" s="208" t="s">
        <v>791</v>
      </c>
      <c r="F229" s="209" t="s">
        <v>792</v>
      </c>
      <c r="G229" s="210" t="s">
        <v>112</v>
      </c>
      <c r="H229" s="211">
        <v>53.359999999999999</v>
      </c>
      <c r="I229" s="212"/>
      <c r="J229" s="213">
        <f>ROUND(I229*H229,2)</f>
        <v>0</v>
      </c>
      <c r="K229" s="209" t="s">
        <v>175</v>
      </c>
      <c r="L229" s="46"/>
      <c r="M229" s="214" t="s">
        <v>19</v>
      </c>
      <c r="N229" s="215" t="s">
        <v>43</v>
      </c>
      <c r="O229" s="86"/>
      <c r="P229" s="216">
        <f>O229*H229</f>
        <v>0</v>
      </c>
      <c r="Q229" s="216">
        <v>0.00034400000000000001</v>
      </c>
      <c r="R229" s="216">
        <f>Q229*H229</f>
        <v>0.018355840000000002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327</v>
      </c>
      <c r="AT229" s="218" t="s">
        <v>171</v>
      </c>
      <c r="AU229" s="218" t="s">
        <v>82</v>
      </c>
      <c r="AY229" s="19" t="s">
        <v>168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80</v>
      </c>
      <c r="BK229" s="219">
        <f>ROUND(I229*H229,2)</f>
        <v>0</v>
      </c>
      <c r="BL229" s="19" t="s">
        <v>327</v>
      </c>
      <c r="BM229" s="218" t="s">
        <v>793</v>
      </c>
    </row>
    <row r="230" s="2" customFormat="1">
      <c r="A230" s="40"/>
      <c r="B230" s="41"/>
      <c r="C230" s="42"/>
      <c r="D230" s="220" t="s">
        <v>178</v>
      </c>
      <c r="E230" s="42"/>
      <c r="F230" s="221" t="s">
        <v>794</v>
      </c>
      <c r="G230" s="42"/>
      <c r="H230" s="42"/>
      <c r="I230" s="222"/>
      <c r="J230" s="42"/>
      <c r="K230" s="42"/>
      <c r="L230" s="46"/>
      <c r="M230" s="223"/>
      <c r="N230" s="22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178</v>
      </c>
      <c r="AU230" s="19" t="s">
        <v>82</v>
      </c>
    </row>
    <row r="231" s="13" customFormat="1">
      <c r="A231" s="13"/>
      <c r="B231" s="225"/>
      <c r="C231" s="226"/>
      <c r="D231" s="227" t="s">
        <v>180</v>
      </c>
      <c r="E231" s="228" t="s">
        <v>19</v>
      </c>
      <c r="F231" s="229" t="s">
        <v>795</v>
      </c>
      <c r="G231" s="226"/>
      <c r="H231" s="230">
        <v>53.359999999999999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180</v>
      </c>
      <c r="AU231" s="236" t="s">
        <v>82</v>
      </c>
      <c r="AV231" s="13" t="s">
        <v>82</v>
      </c>
      <c r="AW231" s="13" t="s">
        <v>33</v>
      </c>
      <c r="AX231" s="13" t="s">
        <v>80</v>
      </c>
      <c r="AY231" s="236" t="s">
        <v>168</v>
      </c>
    </row>
    <row r="232" s="2" customFormat="1" ht="16.5" customHeight="1">
      <c r="A232" s="40"/>
      <c r="B232" s="41"/>
      <c r="C232" s="258" t="s">
        <v>796</v>
      </c>
      <c r="D232" s="258" t="s">
        <v>124</v>
      </c>
      <c r="E232" s="259" t="s">
        <v>797</v>
      </c>
      <c r="F232" s="260" t="s">
        <v>798</v>
      </c>
      <c r="G232" s="261" t="s">
        <v>112</v>
      </c>
      <c r="H232" s="262">
        <v>53.359999999999999</v>
      </c>
      <c r="I232" s="263"/>
      <c r="J232" s="264">
        <f>ROUND(I232*H232,2)</f>
        <v>0</v>
      </c>
      <c r="K232" s="260" t="s">
        <v>175</v>
      </c>
      <c r="L232" s="265"/>
      <c r="M232" s="266" t="s">
        <v>19</v>
      </c>
      <c r="N232" s="267" t="s">
        <v>43</v>
      </c>
      <c r="O232" s="86"/>
      <c r="P232" s="216">
        <f>O232*H232</f>
        <v>0</v>
      </c>
      <c r="Q232" s="216">
        <v>0.00012</v>
      </c>
      <c r="R232" s="216">
        <f>Q232*H232</f>
        <v>0.0064032000000000004</v>
      </c>
      <c r="S232" s="216">
        <v>0</v>
      </c>
      <c r="T232" s="217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8" t="s">
        <v>308</v>
      </c>
      <c r="AT232" s="218" t="s">
        <v>124</v>
      </c>
      <c r="AU232" s="218" t="s">
        <v>82</v>
      </c>
      <c r="AY232" s="19" t="s">
        <v>168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9" t="s">
        <v>80</v>
      </c>
      <c r="BK232" s="219">
        <f>ROUND(I232*H232,2)</f>
        <v>0</v>
      </c>
      <c r="BL232" s="19" t="s">
        <v>327</v>
      </c>
      <c r="BM232" s="218" t="s">
        <v>799</v>
      </c>
    </row>
    <row r="233" s="2" customFormat="1" ht="24.15" customHeight="1">
      <c r="A233" s="40"/>
      <c r="B233" s="41"/>
      <c r="C233" s="207" t="s">
        <v>800</v>
      </c>
      <c r="D233" s="207" t="s">
        <v>171</v>
      </c>
      <c r="E233" s="208" t="s">
        <v>801</v>
      </c>
      <c r="F233" s="209" t="s">
        <v>802</v>
      </c>
      <c r="G233" s="210" t="s">
        <v>112</v>
      </c>
      <c r="H233" s="211">
        <v>21.504999999999999</v>
      </c>
      <c r="I233" s="212"/>
      <c r="J233" s="213">
        <f>ROUND(I233*H233,2)</f>
        <v>0</v>
      </c>
      <c r="K233" s="209" t="s">
        <v>175</v>
      </c>
      <c r="L233" s="46"/>
      <c r="M233" s="214" t="s">
        <v>19</v>
      </c>
      <c r="N233" s="215" t="s">
        <v>43</v>
      </c>
      <c r="O233" s="86"/>
      <c r="P233" s="216">
        <f>O233*H233</f>
        <v>0</v>
      </c>
      <c r="Q233" s="216">
        <v>0.00043399999999999998</v>
      </c>
      <c r="R233" s="216">
        <f>Q233*H233</f>
        <v>0.0093331699999999983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327</v>
      </c>
      <c r="AT233" s="218" t="s">
        <v>171</v>
      </c>
      <c r="AU233" s="218" t="s">
        <v>82</v>
      </c>
      <c r="AY233" s="19" t="s">
        <v>168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80</v>
      </c>
      <c r="BK233" s="219">
        <f>ROUND(I233*H233,2)</f>
        <v>0</v>
      </c>
      <c r="BL233" s="19" t="s">
        <v>327</v>
      </c>
      <c r="BM233" s="218" t="s">
        <v>803</v>
      </c>
    </row>
    <row r="234" s="2" customFormat="1">
      <c r="A234" s="40"/>
      <c r="B234" s="41"/>
      <c r="C234" s="42"/>
      <c r="D234" s="220" t="s">
        <v>178</v>
      </c>
      <c r="E234" s="42"/>
      <c r="F234" s="221" t="s">
        <v>804</v>
      </c>
      <c r="G234" s="42"/>
      <c r="H234" s="42"/>
      <c r="I234" s="222"/>
      <c r="J234" s="42"/>
      <c r="K234" s="42"/>
      <c r="L234" s="46"/>
      <c r="M234" s="223"/>
      <c r="N234" s="22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178</v>
      </c>
      <c r="AU234" s="19" t="s">
        <v>82</v>
      </c>
    </row>
    <row r="235" s="13" customFormat="1">
      <c r="A235" s="13"/>
      <c r="B235" s="225"/>
      <c r="C235" s="226"/>
      <c r="D235" s="227" t="s">
        <v>180</v>
      </c>
      <c r="E235" s="228" t="s">
        <v>19</v>
      </c>
      <c r="F235" s="229" t="s">
        <v>722</v>
      </c>
      <c r="G235" s="226"/>
      <c r="H235" s="230">
        <v>21.504999999999999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180</v>
      </c>
      <c r="AU235" s="236" t="s">
        <v>82</v>
      </c>
      <c r="AV235" s="13" t="s">
        <v>82</v>
      </c>
      <c r="AW235" s="13" t="s">
        <v>33</v>
      </c>
      <c r="AX235" s="13" t="s">
        <v>80</v>
      </c>
      <c r="AY235" s="236" t="s">
        <v>168</v>
      </c>
    </row>
    <row r="236" s="2" customFormat="1" ht="16.5" customHeight="1">
      <c r="A236" s="40"/>
      <c r="B236" s="41"/>
      <c r="C236" s="258" t="s">
        <v>805</v>
      </c>
      <c r="D236" s="258" t="s">
        <v>124</v>
      </c>
      <c r="E236" s="259" t="s">
        <v>806</v>
      </c>
      <c r="F236" s="260" t="s">
        <v>807</v>
      </c>
      <c r="G236" s="261" t="s">
        <v>112</v>
      </c>
      <c r="H236" s="262">
        <v>21.504999999999999</v>
      </c>
      <c r="I236" s="263"/>
      <c r="J236" s="264">
        <f>ROUND(I236*H236,2)</f>
        <v>0</v>
      </c>
      <c r="K236" s="260" t="s">
        <v>175</v>
      </c>
      <c r="L236" s="265"/>
      <c r="M236" s="266" t="s">
        <v>19</v>
      </c>
      <c r="N236" s="267" t="s">
        <v>43</v>
      </c>
      <c r="O236" s="86"/>
      <c r="P236" s="216">
        <f>O236*H236</f>
        <v>0</v>
      </c>
      <c r="Q236" s="216">
        <v>0.00016000000000000001</v>
      </c>
      <c r="R236" s="216">
        <f>Q236*H236</f>
        <v>0.0034407999999999999</v>
      </c>
      <c r="S236" s="216">
        <v>0</v>
      </c>
      <c r="T236" s="217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8" t="s">
        <v>308</v>
      </c>
      <c r="AT236" s="218" t="s">
        <v>124</v>
      </c>
      <c r="AU236" s="218" t="s">
        <v>82</v>
      </c>
      <c r="AY236" s="19" t="s">
        <v>168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80</v>
      </c>
      <c r="BK236" s="219">
        <f>ROUND(I236*H236,2)</f>
        <v>0</v>
      </c>
      <c r="BL236" s="19" t="s">
        <v>327</v>
      </c>
      <c r="BM236" s="218" t="s">
        <v>808</v>
      </c>
    </row>
    <row r="237" s="2" customFormat="1" ht="24.15" customHeight="1">
      <c r="A237" s="40"/>
      <c r="B237" s="41"/>
      <c r="C237" s="207" t="s">
        <v>809</v>
      </c>
      <c r="D237" s="207" t="s">
        <v>171</v>
      </c>
      <c r="E237" s="208" t="s">
        <v>810</v>
      </c>
      <c r="F237" s="209" t="s">
        <v>811</v>
      </c>
      <c r="G237" s="210" t="s">
        <v>112</v>
      </c>
      <c r="H237" s="211">
        <v>4.7149999999999999</v>
      </c>
      <c r="I237" s="212"/>
      <c r="J237" s="213">
        <f>ROUND(I237*H237,2)</f>
        <v>0</v>
      </c>
      <c r="K237" s="209" t="s">
        <v>175</v>
      </c>
      <c r="L237" s="46"/>
      <c r="M237" s="214" t="s">
        <v>19</v>
      </c>
      <c r="N237" s="215" t="s">
        <v>43</v>
      </c>
      <c r="O237" s="86"/>
      <c r="P237" s="216">
        <f>O237*H237</f>
        <v>0</v>
      </c>
      <c r="Q237" s="216">
        <v>0.00066399999999999999</v>
      </c>
      <c r="R237" s="216">
        <f>Q237*H237</f>
        <v>0.0031307599999999998</v>
      </c>
      <c r="S237" s="216">
        <v>0</v>
      </c>
      <c r="T237" s="217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8" t="s">
        <v>327</v>
      </c>
      <c r="AT237" s="218" t="s">
        <v>171</v>
      </c>
      <c r="AU237" s="218" t="s">
        <v>82</v>
      </c>
      <c r="AY237" s="19" t="s">
        <v>168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80</v>
      </c>
      <c r="BK237" s="219">
        <f>ROUND(I237*H237,2)</f>
        <v>0</v>
      </c>
      <c r="BL237" s="19" t="s">
        <v>327</v>
      </c>
      <c r="BM237" s="218" t="s">
        <v>812</v>
      </c>
    </row>
    <row r="238" s="2" customFormat="1">
      <c r="A238" s="40"/>
      <c r="B238" s="41"/>
      <c r="C238" s="42"/>
      <c r="D238" s="220" t="s">
        <v>178</v>
      </c>
      <c r="E238" s="42"/>
      <c r="F238" s="221" t="s">
        <v>813</v>
      </c>
      <c r="G238" s="42"/>
      <c r="H238" s="42"/>
      <c r="I238" s="222"/>
      <c r="J238" s="42"/>
      <c r="K238" s="42"/>
      <c r="L238" s="46"/>
      <c r="M238" s="223"/>
      <c r="N238" s="224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178</v>
      </c>
      <c r="AU238" s="19" t="s">
        <v>82</v>
      </c>
    </row>
    <row r="239" s="13" customFormat="1">
      <c r="A239" s="13"/>
      <c r="B239" s="225"/>
      <c r="C239" s="226"/>
      <c r="D239" s="227" t="s">
        <v>180</v>
      </c>
      <c r="E239" s="228" t="s">
        <v>19</v>
      </c>
      <c r="F239" s="229" t="s">
        <v>604</v>
      </c>
      <c r="G239" s="226"/>
      <c r="H239" s="230">
        <v>4.7149999999999999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180</v>
      </c>
      <c r="AU239" s="236" t="s">
        <v>82</v>
      </c>
      <c r="AV239" s="13" t="s">
        <v>82</v>
      </c>
      <c r="AW239" s="13" t="s">
        <v>33</v>
      </c>
      <c r="AX239" s="13" t="s">
        <v>80</v>
      </c>
      <c r="AY239" s="236" t="s">
        <v>168</v>
      </c>
    </row>
    <row r="240" s="2" customFormat="1" ht="16.5" customHeight="1">
      <c r="A240" s="40"/>
      <c r="B240" s="41"/>
      <c r="C240" s="258" t="s">
        <v>814</v>
      </c>
      <c r="D240" s="258" t="s">
        <v>124</v>
      </c>
      <c r="E240" s="259" t="s">
        <v>815</v>
      </c>
      <c r="F240" s="260" t="s">
        <v>816</v>
      </c>
      <c r="G240" s="261" t="s">
        <v>112</v>
      </c>
      <c r="H240" s="262">
        <v>4.7149999999999999</v>
      </c>
      <c r="I240" s="263"/>
      <c r="J240" s="264">
        <f>ROUND(I240*H240,2)</f>
        <v>0</v>
      </c>
      <c r="K240" s="260" t="s">
        <v>175</v>
      </c>
      <c r="L240" s="265"/>
      <c r="M240" s="266" t="s">
        <v>19</v>
      </c>
      <c r="N240" s="267" t="s">
        <v>43</v>
      </c>
      <c r="O240" s="86"/>
      <c r="P240" s="216">
        <f>O240*H240</f>
        <v>0</v>
      </c>
      <c r="Q240" s="216">
        <v>0.00040999999999999999</v>
      </c>
      <c r="R240" s="216">
        <f>Q240*H240</f>
        <v>0.0019331499999999998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308</v>
      </c>
      <c r="AT240" s="218" t="s">
        <v>124</v>
      </c>
      <c r="AU240" s="218" t="s">
        <v>82</v>
      </c>
      <c r="AY240" s="19" t="s">
        <v>168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80</v>
      </c>
      <c r="BK240" s="219">
        <f>ROUND(I240*H240,2)</f>
        <v>0</v>
      </c>
      <c r="BL240" s="19" t="s">
        <v>327</v>
      </c>
      <c r="BM240" s="218" t="s">
        <v>817</v>
      </c>
    </row>
    <row r="241" s="2" customFormat="1" ht="21.75" customHeight="1">
      <c r="A241" s="40"/>
      <c r="B241" s="41"/>
      <c r="C241" s="207" t="s">
        <v>818</v>
      </c>
      <c r="D241" s="207" t="s">
        <v>171</v>
      </c>
      <c r="E241" s="208" t="s">
        <v>563</v>
      </c>
      <c r="F241" s="209" t="s">
        <v>564</v>
      </c>
      <c r="G241" s="210" t="s">
        <v>565</v>
      </c>
      <c r="H241" s="211">
        <v>1</v>
      </c>
      <c r="I241" s="212"/>
      <c r="J241" s="213">
        <f>ROUND(I241*H241,2)</f>
        <v>0</v>
      </c>
      <c r="K241" s="209" t="s">
        <v>175</v>
      </c>
      <c r="L241" s="46"/>
      <c r="M241" s="214" t="s">
        <v>19</v>
      </c>
      <c r="N241" s="215" t="s">
        <v>43</v>
      </c>
      <c r="O241" s="86"/>
      <c r="P241" s="216">
        <f>O241*H241</f>
        <v>0</v>
      </c>
      <c r="Q241" s="216">
        <v>0.00056999999999999998</v>
      </c>
      <c r="R241" s="216">
        <f>Q241*H241</f>
        <v>0.00056999999999999998</v>
      </c>
      <c r="S241" s="216">
        <v>0</v>
      </c>
      <c r="T241" s="217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8" t="s">
        <v>327</v>
      </c>
      <c r="AT241" s="218" t="s">
        <v>171</v>
      </c>
      <c r="AU241" s="218" t="s">
        <v>82</v>
      </c>
      <c r="AY241" s="19" t="s">
        <v>168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80</v>
      </c>
      <c r="BK241" s="219">
        <f>ROUND(I241*H241,2)</f>
        <v>0</v>
      </c>
      <c r="BL241" s="19" t="s">
        <v>327</v>
      </c>
      <c r="BM241" s="218" t="s">
        <v>819</v>
      </c>
    </row>
    <row r="242" s="2" customFormat="1">
      <c r="A242" s="40"/>
      <c r="B242" s="41"/>
      <c r="C242" s="42"/>
      <c r="D242" s="220" t="s">
        <v>178</v>
      </c>
      <c r="E242" s="42"/>
      <c r="F242" s="221" t="s">
        <v>567</v>
      </c>
      <c r="G242" s="42"/>
      <c r="H242" s="42"/>
      <c r="I242" s="222"/>
      <c r="J242" s="42"/>
      <c r="K242" s="42"/>
      <c r="L242" s="46"/>
      <c r="M242" s="223"/>
      <c r="N242" s="22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178</v>
      </c>
      <c r="AU242" s="19" t="s">
        <v>82</v>
      </c>
    </row>
    <row r="243" s="14" customFormat="1">
      <c r="A243" s="14"/>
      <c r="B243" s="237"/>
      <c r="C243" s="238"/>
      <c r="D243" s="227" t="s">
        <v>180</v>
      </c>
      <c r="E243" s="239" t="s">
        <v>19</v>
      </c>
      <c r="F243" s="240" t="s">
        <v>820</v>
      </c>
      <c r="G243" s="238"/>
      <c r="H243" s="239" t="s">
        <v>19</v>
      </c>
      <c r="I243" s="241"/>
      <c r="J243" s="238"/>
      <c r="K243" s="238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180</v>
      </c>
      <c r="AU243" s="246" t="s">
        <v>82</v>
      </c>
      <c r="AV243" s="14" t="s">
        <v>80</v>
      </c>
      <c r="AW243" s="14" t="s">
        <v>33</v>
      </c>
      <c r="AX243" s="14" t="s">
        <v>72</v>
      </c>
      <c r="AY243" s="246" t="s">
        <v>168</v>
      </c>
    </row>
    <row r="244" s="13" customFormat="1">
      <c r="A244" s="13"/>
      <c r="B244" s="225"/>
      <c r="C244" s="226"/>
      <c r="D244" s="227" t="s">
        <v>180</v>
      </c>
      <c r="E244" s="228" t="s">
        <v>19</v>
      </c>
      <c r="F244" s="229" t="s">
        <v>80</v>
      </c>
      <c r="G244" s="226"/>
      <c r="H244" s="230">
        <v>1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180</v>
      </c>
      <c r="AU244" s="236" t="s">
        <v>82</v>
      </c>
      <c r="AV244" s="13" t="s">
        <v>82</v>
      </c>
      <c r="AW244" s="13" t="s">
        <v>33</v>
      </c>
      <c r="AX244" s="13" t="s">
        <v>80</v>
      </c>
      <c r="AY244" s="236" t="s">
        <v>168</v>
      </c>
    </row>
    <row r="245" s="2" customFormat="1" ht="24.15" customHeight="1">
      <c r="A245" s="40"/>
      <c r="B245" s="41"/>
      <c r="C245" s="207" t="s">
        <v>821</v>
      </c>
      <c r="D245" s="207" t="s">
        <v>171</v>
      </c>
      <c r="E245" s="208" t="s">
        <v>822</v>
      </c>
      <c r="F245" s="209" t="s">
        <v>823</v>
      </c>
      <c r="G245" s="210" t="s">
        <v>294</v>
      </c>
      <c r="H245" s="211">
        <v>6</v>
      </c>
      <c r="I245" s="212"/>
      <c r="J245" s="213">
        <f>ROUND(I245*H245,2)</f>
        <v>0</v>
      </c>
      <c r="K245" s="209" t="s">
        <v>175</v>
      </c>
      <c r="L245" s="46"/>
      <c r="M245" s="214" t="s">
        <v>19</v>
      </c>
      <c r="N245" s="215" t="s">
        <v>43</v>
      </c>
      <c r="O245" s="86"/>
      <c r="P245" s="216">
        <f>O245*H245</f>
        <v>0</v>
      </c>
      <c r="Q245" s="216">
        <v>0.00017000000000000001</v>
      </c>
      <c r="R245" s="216">
        <f>Q245*H245</f>
        <v>0.0010200000000000001</v>
      </c>
      <c r="S245" s="216">
        <v>0</v>
      </c>
      <c r="T245" s="217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8" t="s">
        <v>327</v>
      </c>
      <c r="AT245" s="218" t="s">
        <v>171</v>
      </c>
      <c r="AU245" s="218" t="s">
        <v>82</v>
      </c>
      <c r="AY245" s="19" t="s">
        <v>168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9" t="s">
        <v>80</v>
      </c>
      <c r="BK245" s="219">
        <f>ROUND(I245*H245,2)</f>
        <v>0</v>
      </c>
      <c r="BL245" s="19" t="s">
        <v>327</v>
      </c>
      <c r="BM245" s="218" t="s">
        <v>824</v>
      </c>
    </row>
    <row r="246" s="2" customFormat="1">
      <c r="A246" s="40"/>
      <c r="B246" s="41"/>
      <c r="C246" s="42"/>
      <c r="D246" s="220" t="s">
        <v>178</v>
      </c>
      <c r="E246" s="42"/>
      <c r="F246" s="221" t="s">
        <v>825</v>
      </c>
      <c r="G246" s="42"/>
      <c r="H246" s="42"/>
      <c r="I246" s="222"/>
      <c r="J246" s="42"/>
      <c r="K246" s="42"/>
      <c r="L246" s="46"/>
      <c r="M246" s="223"/>
      <c r="N246" s="224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178</v>
      </c>
      <c r="AU246" s="19" t="s">
        <v>82</v>
      </c>
    </row>
    <row r="247" s="14" customFormat="1">
      <c r="A247" s="14"/>
      <c r="B247" s="237"/>
      <c r="C247" s="238"/>
      <c r="D247" s="227" t="s">
        <v>180</v>
      </c>
      <c r="E247" s="239" t="s">
        <v>19</v>
      </c>
      <c r="F247" s="240" t="s">
        <v>826</v>
      </c>
      <c r="G247" s="238"/>
      <c r="H247" s="239" t="s">
        <v>19</v>
      </c>
      <c r="I247" s="241"/>
      <c r="J247" s="238"/>
      <c r="K247" s="238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180</v>
      </c>
      <c r="AU247" s="246" t="s">
        <v>82</v>
      </c>
      <c r="AV247" s="14" t="s">
        <v>80</v>
      </c>
      <c r="AW247" s="14" t="s">
        <v>33</v>
      </c>
      <c r="AX247" s="14" t="s">
        <v>72</v>
      </c>
      <c r="AY247" s="246" t="s">
        <v>168</v>
      </c>
    </row>
    <row r="248" s="13" customFormat="1">
      <c r="A248" s="13"/>
      <c r="B248" s="225"/>
      <c r="C248" s="226"/>
      <c r="D248" s="227" t="s">
        <v>180</v>
      </c>
      <c r="E248" s="228" t="s">
        <v>19</v>
      </c>
      <c r="F248" s="229" t="s">
        <v>176</v>
      </c>
      <c r="G248" s="226"/>
      <c r="H248" s="230">
        <v>4</v>
      </c>
      <c r="I248" s="231"/>
      <c r="J248" s="226"/>
      <c r="K248" s="226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180</v>
      </c>
      <c r="AU248" s="236" t="s">
        <v>82</v>
      </c>
      <c r="AV248" s="13" t="s">
        <v>82</v>
      </c>
      <c r="AW248" s="13" t="s">
        <v>33</v>
      </c>
      <c r="AX248" s="13" t="s">
        <v>72</v>
      </c>
      <c r="AY248" s="236" t="s">
        <v>168</v>
      </c>
    </row>
    <row r="249" s="14" customFormat="1">
      <c r="A249" s="14"/>
      <c r="B249" s="237"/>
      <c r="C249" s="238"/>
      <c r="D249" s="227" t="s">
        <v>180</v>
      </c>
      <c r="E249" s="239" t="s">
        <v>19</v>
      </c>
      <c r="F249" s="240" t="s">
        <v>827</v>
      </c>
      <c r="G249" s="238"/>
      <c r="H249" s="239" t="s">
        <v>19</v>
      </c>
      <c r="I249" s="241"/>
      <c r="J249" s="238"/>
      <c r="K249" s="238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180</v>
      </c>
      <c r="AU249" s="246" t="s">
        <v>82</v>
      </c>
      <c r="AV249" s="14" t="s">
        <v>80</v>
      </c>
      <c r="AW249" s="14" t="s">
        <v>33</v>
      </c>
      <c r="AX249" s="14" t="s">
        <v>72</v>
      </c>
      <c r="AY249" s="246" t="s">
        <v>168</v>
      </c>
    </row>
    <row r="250" s="13" customFormat="1">
      <c r="A250" s="13"/>
      <c r="B250" s="225"/>
      <c r="C250" s="226"/>
      <c r="D250" s="227" t="s">
        <v>180</v>
      </c>
      <c r="E250" s="228" t="s">
        <v>19</v>
      </c>
      <c r="F250" s="229" t="s">
        <v>82</v>
      </c>
      <c r="G250" s="226"/>
      <c r="H250" s="230">
        <v>2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180</v>
      </c>
      <c r="AU250" s="236" t="s">
        <v>82</v>
      </c>
      <c r="AV250" s="13" t="s">
        <v>82</v>
      </c>
      <c r="AW250" s="13" t="s">
        <v>33</v>
      </c>
      <c r="AX250" s="13" t="s">
        <v>72</v>
      </c>
      <c r="AY250" s="236" t="s">
        <v>168</v>
      </c>
    </row>
    <row r="251" s="15" customFormat="1">
      <c r="A251" s="15"/>
      <c r="B251" s="247"/>
      <c r="C251" s="248"/>
      <c r="D251" s="227" t="s">
        <v>180</v>
      </c>
      <c r="E251" s="249" t="s">
        <v>19</v>
      </c>
      <c r="F251" s="250" t="s">
        <v>190</v>
      </c>
      <c r="G251" s="248"/>
      <c r="H251" s="251">
        <v>6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180</v>
      </c>
      <c r="AU251" s="257" t="s">
        <v>82</v>
      </c>
      <c r="AV251" s="15" t="s">
        <v>176</v>
      </c>
      <c r="AW251" s="15" t="s">
        <v>33</v>
      </c>
      <c r="AX251" s="15" t="s">
        <v>80</v>
      </c>
      <c r="AY251" s="257" t="s">
        <v>168</v>
      </c>
    </row>
    <row r="252" s="2" customFormat="1" ht="24.15" customHeight="1">
      <c r="A252" s="40"/>
      <c r="B252" s="41"/>
      <c r="C252" s="207" t="s">
        <v>828</v>
      </c>
      <c r="D252" s="207" t="s">
        <v>171</v>
      </c>
      <c r="E252" s="208" t="s">
        <v>829</v>
      </c>
      <c r="F252" s="209" t="s">
        <v>830</v>
      </c>
      <c r="G252" s="210" t="s">
        <v>294</v>
      </c>
      <c r="H252" s="211">
        <v>2</v>
      </c>
      <c r="I252" s="212"/>
      <c r="J252" s="213">
        <f>ROUND(I252*H252,2)</f>
        <v>0</v>
      </c>
      <c r="K252" s="209" t="s">
        <v>175</v>
      </c>
      <c r="L252" s="46"/>
      <c r="M252" s="214" t="s">
        <v>19</v>
      </c>
      <c r="N252" s="215" t="s">
        <v>43</v>
      </c>
      <c r="O252" s="86"/>
      <c r="P252" s="216">
        <f>O252*H252</f>
        <v>0</v>
      </c>
      <c r="Q252" s="216">
        <v>0.00012</v>
      </c>
      <c r="R252" s="216">
        <f>Q252*H252</f>
        <v>0.00024000000000000001</v>
      </c>
      <c r="S252" s="216">
        <v>0</v>
      </c>
      <c r="T252" s="217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8" t="s">
        <v>327</v>
      </c>
      <c r="AT252" s="218" t="s">
        <v>171</v>
      </c>
      <c r="AU252" s="218" t="s">
        <v>82</v>
      </c>
      <c r="AY252" s="19" t="s">
        <v>168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9" t="s">
        <v>80</v>
      </c>
      <c r="BK252" s="219">
        <f>ROUND(I252*H252,2)</f>
        <v>0</v>
      </c>
      <c r="BL252" s="19" t="s">
        <v>327</v>
      </c>
      <c r="BM252" s="218" t="s">
        <v>831</v>
      </c>
    </row>
    <row r="253" s="2" customFormat="1">
      <c r="A253" s="40"/>
      <c r="B253" s="41"/>
      <c r="C253" s="42"/>
      <c r="D253" s="220" t="s">
        <v>178</v>
      </c>
      <c r="E253" s="42"/>
      <c r="F253" s="221" t="s">
        <v>832</v>
      </c>
      <c r="G253" s="42"/>
      <c r="H253" s="42"/>
      <c r="I253" s="222"/>
      <c r="J253" s="42"/>
      <c r="K253" s="42"/>
      <c r="L253" s="46"/>
      <c r="M253" s="223"/>
      <c r="N253" s="22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178</v>
      </c>
      <c r="AU253" s="19" t="s">
        <v>82</v>
      </c>
    </row>
    <row r="254" s="2" customFormat="1" ht="24.15" customHeight="1">
      <c r="A254" s="40"/>
      <c r="B254" s="41"/>
      <c r="C254" s="207" t="s">
        <v>833</v>
      </c>
      <c r="D254" s="207" t="s">
        <v>171</v>
      </c>
      <c r="E254" s="208" t="s">
        <v>834</v>
      </c>
      <c r="F254" s="209" t="s">
        <v>835</v>
      </c>
      <c r="G254" s="210" t="s">
        <v>294</v>
      </c>
      <c r="H254" s="211">
        <v>4</v>
      </c>
      <c r="I254" s="212"/>
      <c r="J254" s="213">
        <f>ROUND(I254*H254,2)</f>
        <v>0</v>
      </c>
      <c r="K254" s="209" t="s">
        <v>175</v>
      </c>
      <c r="L254" s="46"/>
      <c r="M254" s="214" t="s">
        <v>19</v>
      </c>
      <c r="N254" s="215" t="s">
        <v>43</v>
      </c>
      <c r="O254" s="86"/>
      <c r="P254" s="216">
        <f>O254*H254</f>
        <v>0</v>
      </c>
      <c r="Q254" s="216">
        <v>0.00034000000000000002</v>
      </c>
      <c r="R254" s="216">
        <f>Q254*H254</f>
        <v>0.0013600000000000001</v>
      </c>
      <c r="S254" s="216">
        <v>0</v>
      </c>
      <c r="T254" s="217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8" t="s">
        <v>327</v>
      </c>
      <c r="AT254" s="218" t="s">
        <v>171</v>
      </c>
      <c r="AU254" s="218" t="s">
        <v>82</v>
      </c>
      <c r="AY254" s="19" t="s">
        <v>168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80</v>
      </c>
      <c r="BK254" s="219">
        <f>ROUND(I254*H254,2)</f>
        <v>0</v>
      </c>
      <c r="BL254" s="19" t="s">
        <v>327</v>
      </c>
      <c r="BM254" s="218" t="s">
        <v>836</v>
      </c>
    </row>
    <row r="255" s="2" customFormat="1">
      <c r="A255" s="40"/>
      <c r="B255" s="41"/>
      <c r="C255" s="42"/>
      <c r="D255" s="220" t="s">
        <v>178</v>
      </c>
      <c r="E255" s="42"/>
      <c r="F255" s="221" t="s">
        <v>837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178</v>
      </c>
      <c r="AU255" s="19" t="s">
        <v>82</v>
      </c>
    </row>
    <row r="256" s="14" customFormat="1">
      <c r="A256" s="14"/>
      <c r="B256" s="237"/>
      <c r="C256" s="238"/>
      <c r="D256" s="227" t="s">
        <v>180</v>
      </c>
      <c r="E256" s="239" t="s">
        <v>19</v>
      </c>
      <c r="F256" s="240" t="s">
        <v>826</v>
      </c>
      <c r="G256" s="238"/>
      <c r="H256" s="239" t="s">
        <v>19</v>
      </c>
      <c r="I256" s="241"/>
      <c r="J256" s="238"/>
      <c r="K256" s="238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180</v>
      </c>
      <c r="AU256" s="246" t="s">
        <v>82</v>
      </c>
      <c r="AV256" s="14" t="s">
        <v>80</v>
      </c>
      <c r="AW256" s="14" t="s">
        <v>33</v>
      </c>
      <c r="AX256" s="14" t="s">
        <v>72</v>
      </c>
      <c r="AY256" s="246" t="s">
        <v>168</v>
      </c>
    </row>
    <row r="257" s="13" customFormat="1">
      <c r="A257" s="13"/>
      <c r="B257" s="225"/>
      <c r="C257" s="226"/>
      <c r="D257" s="227" t="s">
        <v>180</v>
      </c>
      <c r="E257" s="228" t="s">
        <v>19</v>
      </c>
      <c r="F257" s="229" t="s">
        <v>176</v>
      </c>
      <c r="G257" s="226"/>
      <c r="H257" s="230">
        <v>4</v>
      </c>
      <c r="I257" s="231"/>
      <c r="J257" s="226"/>
      <c r="K257" s="226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180</v>
      </c>
      <c r="AU257" s="236" t="s">
        <v>82</v>
      </c>
      <c r="AV257" s="13" t="s">
        <v>82</v>
      </c>
      <c r="AW257" s="13" t="s">
        <v>33</v>
      </c>
      <c r="AX257" s="13" t="s">
        <v>80</v>
      </c>
      <c r="AY257" s="236" t="s">
        <v>168</v>
      </c>
    </row>
    <row r="258" s="2" customFormat="1" ht="33" customHeight="1">
      <c r="A258" s="40"/>
      <c r="B258" s="41"/>
      <c r="C258" s="207" t="s">
        <v>838</v>
      </c>
      <c r="D258" s="207" t="s">
        <v>171</v>
      </c>
      <c r="E258" s="208" t="s">
        <v>839</v>
      </c>
      <c r="F258" s="209" t="s">
        <v>840</v>
      </c>
      <c r="G258" s="210" t="s">
        <v>294</v>
      </c>
      <c r="H258" s="211">
        <v>4</v>
      </c>
      <c r="I258" s="212"/>
      <c r="J258" s="213">
        <f>ROUND(I258*H258,2)</f>
        <v>0</v>
      </c>
      <c r="K258" s="209" t="s">
        <v>175</v>
      </c>
      <c r="L258" s="46"/>
      <c r="M258" s="214" t="s">
        <v>19</v>
      </c>
      <c r="N258" s="215" t="s">
        <v>43</v>
      </c>
      <c r="O258" s="86"/>
      <c r="P258" s="216">
        <f>O258*H258</f>
        <v>0</v>
      </c>
      <c r="Q258" s="216">
        <v>0.00040000000000000002</v>
      </c>
      <c r="R258" s="216">
        <f>Q258*H258</f>
        <v>0.0016000000000000001</v>
      </c>
      <c r="S258" s="216">
        <v>0</v>
      </c>
      <c r="T258" s="217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327</v>
      </c>
      <c r="AT258" s="218" t="s">
        <v>171</v>
      </c>
      <c r="AU258" s="218" t="s">
        <v>82</v>
      </c>
      <c r="AY258" s="19" t="s">
        <v>168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80</v>
      </c>
      <c r="BK258" s="219">
        <f>ROUND(I258*H258,2)</f>
        <v>0</v>
      </c>
      <c r="BL258" s="19" t="s">
        <v>327</v>
      </c>
      <c r="BM258" s="218" t="s">
        <v>841</v>
      </c>
    </row>
    <row r="259" s="2" customFormat="1">
      <c r="A259" s="40"/>
      <c r="B259" s="41"/>
      <c r="C259" s="42"/>
      <c r="D259" s="220" t="s">
        <v>178</v>
      </c>
      <c r="E259" s="42"/>
      <c r="F259" s="221" t="s">
        <v>842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178</v>
      </c>
      <c r="AU259" s="19" t="s">
        <v>82</v>
      </c>
    </row>
    <row r="260" s="2" customFormat="1" ht="33" customHeight="1">
      <c r="A260" s="40"/>
      <c r="B260" s="41"/>
      <c r="C260" s="207" t="s">
        <v>843</v>
      </c>
      <c r="D260" s="207" t="s">
        <v>171</v>
      </c>
      <c r="E260" s="208" t="s">
        <v>844</v>
      </c>
      <c r="F260" s="209" t="s">
        <v>845</v>
      </c>
      <c r="G260" s="210" t="s">
        <v>112</v>
      </c>
      <c r="H260" s="211">
        <v>83.379999999999995</v>
      </c>
      <c r="I260" s="212"/>
      <c r="J260" s="213">
        <f>ROUND(I260*H260,2)</f>
        <v>0</v>
      </c>
      <c r="K260" s="209" t="s">
        <v>175</v>
      </c>
      <c r="L260" s="46"/>
      <c r="M260" s="214" t="s">
        <v>19</v>
      </c>
      <c r="N260" s="215" t="s">
        <v>43</v>
      </c>
      <c r="O260" s="86"/>
      <c r="P260" s="216">
        <f>O260*H260</f>
        <v>0</v>
      </c>
      <c r="Q260" s="216">
        <v>1.0000000000000001E-05</v>
      </c>
      <c r="R260" s="216">
        <f>Q260*H260</f>
        <v>0.00083379999999999999</v>
      </c>
      <c r="S260" s="216">
        <v>0</v>
      </c>
      <c r="T260" s="217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8" t="s">
        <v>327</v>
      </c>
      <c r="AT260" s="218" t="s">
        <v>171</v>
      </c>
      <c r="AU260" s="218" t="s">
        <v>82</v>
      </c>
      <c r="AY260" s="19" t="s">
        <v>168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9" t="s">
        <v>80</v>
      </c>
      <c r="BK260" s="219">
        <f>ROUND(I260*H260,2)</f>
        <v>0</v>
      </c>
      <c r="BL260" s="19" t="s">
        <v>327</v>
      </c>
      <c r="BM260" s="218" t="s">
        <v>846</v>
      </c>
    </row>
    <row r="261" s="2" customFormat="1">
      <c r="A261" s="40"/>
      <c r="B261" s="41"/>
      <c r="C261" s="42"/>
      <c r="D261" s="220" t="s">
        <v>178</v>
      </c>
      <c r="E261" s="42"/>
      <c r="F261" s="221" t="s">
        <v>847</v>
      </c>
      <c r="G261" s="42"/>
      <c r="H261" s="42"/>
      <c r="I261" s="222"/>
      <c r="J261" s="42"/>
      <c r="K261" s="42"/>
      <c r="L261" s="46"/>
      <c r="M261" s="223"/>
      <c r="N261" s="224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178</v>
      </c>
      <c r="AU261" s="19" t="s">
        <v>82</v>
      </c>
    </row>
    <row r="262" s="14" customFormat="1">
      <c r="A262" s="14"/>
      <c r="B262" s="237"/>
      <c r="C262" s="238"/>
      <c r="D262" s="227" t="s">
        <v>180</v>
      </c>
      <c r="E262" s="239" t="s">
        <v>19</v>
      </c>
      <c r="F262" s="240" t="s">
        <v>848</v>
      </c>
      <c r="G262" s="238"/>
      <c r="H262" s="239" t="s">
        <v>19</v>
      </c>
      <c r="I262" s="241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180</v>
      </c>
      <c r="AU262" s="246" t="s">
        <v>82</v>
      </c>
      <c r="AV262" s="14" t="s">
        <v>80</v>
      </c>
      <c r="AW262" s="14" t="s">
        <v>33</v>
      </c>
      <c r="AX262" s="14" t="s">
        <v>72</v>
      </c>
      <c r="AY262" s="246" t="s">
        <v>168</v>
      </c>
    </row>
    <row r="263" s="13" customFormat="1">
      <c r="A263" s="13"/>
      <c r="B263" s="225"/>
      <c r="C263" s="226"/>
      <c r="D263" s="227" t="s">
        <v>180</v>
      </c>
      <c r="E263" s="228" t="s">
        <v>19</v>
      </c>
      <c r="F263" s="229" t="s">
        <v>795</v>
      </c>
      <c r="G263" s="226"/>
      <c r="H263" s="230">
        <v>53.359999999999999</v>
      </c>
      <c r="I263" s="231"/>
      <c r="J263" s="226"/>
      <c r="K263" s="226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180</v>
      </c>
      <c r="AU263" s="236" t="s">
        <v>82</v>
      </c>
      <c r="AV263" s="13" t="s">
        <v>82</v>
      </c>
      <c r="AW263" s="13" t="s">
        <v>33</v>
      </c>
      <c r="AX263" s="13" t="s">
        <v>72</v>
      </c>
      <c r="AY263" s="236" t="s">
        <v>168</v>
      </c>
    </row>
    <row r="264" s="14" customFormat="1">
      <c r="A264" s="14"/>
      <c r="B264" s="237"/>
      <c r="C264" s="238"/>
      <c r="D264" s="227" t="s">
        <v>180</v>
      </c>
      <c r="E264" s="239" t="s">
        <v>19</v>
      </c>
      <c r="F264" s="240" t="s">
        <v>849</v>
      </c>
      <c r="G264" s="238"/>
      <c r="H264" s="239" t="s">
        <v>19</v>
      </c>
      <c r="I264" s="241"/>
      <c r="J264" s="238"/>
      <c r="K264" s="238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180</v>
      </c>
      <c r="AU264" s="246" t="s">
        <v>82</v>
      </c>
      <c r="AV264" s="14" t="s">
        <v>80</v>
      </c>
      <c r="AW264" s="14" t="s">
        <v>33</v>
      </c>
      <c r="AX264" s="14" t="s">
        <v>72</v>
      </c>
      <c r="AY264" s="246" t="s">
        <v>168</v>
      </c>
    </row>
    <row r="265" s="13" customFormat="1">
      <c r="A265" s="13"/>
      <c r="B265" s="225"/>
      <c r="C265" s="226"/>
      <c r="D265" s="227" t="s">
        <v>180</v>
      </c>
      <c r="E265" s="228" t="s">
        <v>19</v>
      </c>
      <c r="F265" s="229" t="s">
        <v>722</v>
      </c>
      <c r="G265" s="226"/>
      <c r="H265" s="230">
        <v>21.504999999999999</v>
      </c>
      <c r="I265" s="231"/>
      <c r="J265" s="226"/>
      <c r="K265" s="226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180</v>
      </c>
      <c r="AU265" s="236" t="s">
        <v>82</v>
      </c>
      <c r="AV265" s="13" t="s">
        <v>82</v>
      </c>
      <c r="AW265" s="13" t="s">
        <v>33</v>
      </c>
      <c r="AX265" s="13" t="s">
        <v>72</v>
      </c>
      <c r="AY265" s="236" t="s">
        <v>168</v>
      </c>
    </row>
    <row r="266" s="14" customFormat="1">
      <c r="A266" s="14"/>
      <c r="B266" s="237"/>
      <c r="C266" s="238"/>
      <c r="D266" s="227" t="s">
        <v>180</v>
      </c>
      <c r="E266" s="239" t="s">
        <v>19</v>
      </c>
      <c r="F266" s="240" t="s">
        <v>850</v>
      </c>
      <c r="G266" s="238"/>
      <c r="H266" s="239" t="s">
        <v>19</v>
      </c>
      <c r="I266" s="241"/>
      <c r="J266" s="238"/>
      <c r="K266" s="238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180</v>
      </c>
      <c r="AU266" s="246" t="s">
        <v>82</v>
      </c>
      <c r="AV266" s="14" t="s">
        <v>80</v>
      </c>
      <c r="AW266" s="14" t="s">
        <v>33</v>
      </c>
      <c r="AX266" s="14" t="s">
        <v>72</v>
      </c>
      <c r="AY266" s="246" t="s">
        <v>168</v>
      </c>
    </row>
    <row r="267" s="13" customFormat="1">
      <c r="A267" s="13"/>
      <c r="B267" s="225"/>
      <c r="C267" s="226"/>
      <c r="D267" s="227" t="s">
        <v>180</v>
      </c>
      <c r="E267" s="228" t="s">
        <v>19</v>
      </c>
      <c r="F267" s="229" t="s">
        <v>851</v>
      </c>
      <c r="G267" s="226"/>
      <c r="H267" s="230">
        <v>8.5150000000000006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180</v>
      </c>
      <c r="AU267" s="236" t="s">
        <v>82</v>
      </c>
      <c r="AV267" s="13" t="s">
        <v>82</v>
      </c>
      <c r="AW267" s="13" t="s">
        <v>33</v>
      </c>
      <c r="AX267" s="13" t="s">
        <v>72</v>
      </c>
      <c r="AY267" s="236" t="s">
        <v>168</v>
      </c>
    </row>
    <row r="268" s="15" customFormat="1">
      <c r="A268" s="15"/>
      <c r="B268" s="247"/>
      <c r="C268" s="248"/>
      <c r="D268" s="227" t="s">
        <v>180</v>
      </c>
      <c r="E268" s="249" t="s">
        <v>19</v>
      </c>
      <c r="F268" s="250" t="s">
        <v>190</v>
      </c>
      <c r="G268" s="248"/>
      <c r="H268" s="251">
        <v>83.379999999999995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7" t="s">
        <v>180</v>
      </c>
      <c r="AU268" s="257" t="s">
        <v>82</v>
      </c>
      <c r="AV268" s="15" t="s">
        <v>176</v>
      </c>
      <c r="AW268" s="15" t="s">
        <v>33</v>
      </c>
      <c r="AX268" s="15" t="s">
        <v>80</v>
      </c>
      <c r="AY268" s="257" t="s">
        <v>168</v>
      </c>
    </row>
    <row r="269" s="2" customFormat="1" ht="44.25" customHeight="1">
      <c r="A269" s="40"/>
      <c r="B269" s="41"/>
      <c r="C269" s="207" t="s">
        <v>852</v>
      </c>
      <c r="D269" s="207" t="s">
        <v>171</v>
      </c>
      <c r="E269" s="208" t="s">
        <v>587</v>
      </c>
      <c r="F269" s="209" t="s">
        <v>588</v>
      </c>
      <c r="G269" s="210" t="s">
        <v>208</v>
      </c>
      <c r="H269" s="211">
        <v>0.048000000000000001</v>
      </c>
      <c r="I269" s="212"/>
      <c r="J269" s="213">
        <f>ROUND(I269*H269,2)</f>
        <v>0</v>
      </c>
      <c r="K269" s="209" t="s">
        <v>175</v>
      </c>
      <c r="L269" s="46"/>
      <c r="M269" s="214" t="s">
        <v>19</v>
      </c>
      <c r="N269" s="215" t="s">
        <v>43</v>
      </c>
      <c r="O269" s="86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8" t="s">
        <v>327</v>
      </c>
      <c r="AT269" s="218" t="s">
        <v>171</v>
      </c>
      <c r="AU269" s="218" t="s">
        <v>82</v>
      </c>
      <c r="AY269" s="19" t="s">
        <v>168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80</v>
      </c>
      <c r="BK269" s="219">
        <f>ROUND(I269*H269,2)</f>
        <v>0</v>
      </c>
      <c r="BL269" s="19" t="s">
        <v>327</v>
      </c>
      <c r="BM269" s="218" t="s">
        <v>853</v>
      </c>
    </row>
    <row r="270" s="2" customFormat="1">
      <c r="A270" s="40"/>
      <c r="B270" s="41"/>
      <c r="C270" s="42"/>
      <c r="D270" s="220" t="s">
        <v>178</v>
      </c>
      <c r="E270" s="42"/>
      <c r="F270" s="221" t="s">
        <v>590</v>
      </c>
      <c r="G270" s="42"/>
      <c r="H270" s="42"/>
      <c r="I270" s="222"/>
      <c r="J270" s="42"/>
      <c r="K270" s="42"/>
      <c r="L270" s="46"/>
      <c r="M270" s="223"/>
      <c r="N270" s="224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178</v>
      </c>
      <c r="AU270" s="19" t="s">
        <v>82</v>
      </c>
    </row>
    <row r="271" s="2" customFormat="1" ht="49.05" customHeight="1">
      <c r="A271" s="40"/>
      <c r="B271" s="41"/>
      <c r="C271" s="207" t="s">
        <v>854</v>
      </c>
      <c r="D271" s="207" t="s">
        <v>171</v>
      </c>
      <c r="E271" s="208" t="s">
        <v>855</v>
      </c>
      <c r="F271" s="209" t="s">
        <v>856</v>
      </c>
      <c r="G271" s="210" t="s">
        <v>208</v>
      </c>
      <c r="H271" s="211">
        <v>0.048000000000000001</v>
      </c>
      <c r="I271" s="212"/>
      <c r="J271" s="213">
        <f>ROUND(I271*H271,2)</f>
        <v>0</v>
      </c>
      <c r="K271" s="209" t="s">
        <v>175</v>
      </c>
      <c r="L271" s="46"/>
      <c r="M271" s="214" t="s">
        <v>19</v>
      </c>
      <c r="N271" s="215" t="s">
        <v>43</v>
      </c>
      <c r="O271" s="86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8" t="s">
        <v>327</v>
      </c>
      <c r="AT271" s="218" t="s">
        <v>171</v>
      </c>
      <c r="AU271" s="218" t="s">
        <v>82</v>
      </c>
      <c r="AY271" s="19" t="s">
        <v>168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80</v>
      </c>
      <c r="BK271" s="219">
        <f>ROUND(I271*H271,2)</f>
        <v>0</v>
      </c>
      <c r="BL271" s="19" t="s">
        <v>327</v>
      </c>
      <c r="BM271" s="218" t="s">
        <v>857</v>
      </c>
    </row>
    <row r="272" s="2" customFormat="1">
      <c r="A272" s="40"/>
      <c r="B272" s="41"/>
      <c r="C272" s="42"/>
      <c r="D272" s="220" t="s">
        <v>178</v>
      </c>
      <c r="E272" s="42"/>
      <c r="F272" s="221" t="s">
        <v>858</v>
      </c>
      <c r="G272" s="42"/>
      <c r="H272" s="42"/>
      <c r="I272" s="222"/>
      <c r="J272" s="42"/>
      <c r="K272" s="42"/>
      <c r="L272" s="46"/>
      <c r="M272" s="223"/>
      <c r="N272" s="22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178</v>
      </c>
      <c r="AU272" s="19" t="s">
        <v>82</v>
      </c>
    </row>
    <row r="273" s="12" customFormat="1" ht="22.8" customHeight="1">
      <c r="A273" s="12"/>
      <c r="B273" s="191"/>
      <c r="C273" s="192"/>
      <c r="D273" s="193" t="s">
        <v>71</v>
      </c>
      <c r="E273" s="205" t="s">
        <v>859</v>
      </c>
      <c r="F273" s="205" t="s">
        <v>860</v>
      </c>
      <c r="G273" s="192"/>
      <c r="H273" s="192"/>
      <c r="I273" s="195"/>
      <c r="J273" s="206">
        <f>BK273</f>
        <v>0</v>
      </c>
      <c r="K273" s="192"/>
      <c r="L273" s="197"/>
      <c r="M273" s="198"/>
      <c r="N273" s="199"/>
      <c r="O273" s="199"/>
      <c r="P273" s="200">
        <f>SUM(P274:P298)</f>
        <v>0</v>
      </c>
      <c r="Q273" s="199"/>
      <c r="R273" s="200">
        <f>SUM(R274:R298)</f>
        <v>0.15991</v>
      </c>
      <c r="S273" s="199"/>
      <c r="T273" s="201">
        <f>SUM(T274:T298)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2" t="s">
        <v>82</v>
      </c>
      <c r="AT273" s="203" t="s">
        <v>71</v>
      </c>
      <c r="AU273" s="203" t="s">
        <v>80</v>
      </c>
      <c r="AY273" s="202" t="s">
        <v>168</v>
      </c>
      <c r="BK273" s="204">
        <f>SUM(BK274:BK298)</f>
        <v>0</v>
      </c>
    </row>
    <row r="274" s="2" customFormat="1" ht="33" customHeight="1">
      <c r="A274" s="40"/>
      <c r="B274" s="41"/>
      <c r="C274" s="207" t="s">
        <v>861</v>
      </c>
      <c r="D274" s="207" t="s">
        <v>171</v>
      </c>
      <c r="E274" s="208" t="s">
        <v>862</v>
      </c>
      <c r="F274" s="209" t="s">
        <v>863</v>
      </c>
      <c r="G274" s="210" t="s">
        <v>565</v>
      </c>
      <c r="H274" s="211">
        <v>2</v>
      </c>
      <c r="I274" s="212"/>
      <c r="J274" s="213">
        <f>ROUND(I274*H274,2)</f>
        <v>0</v>
      </c>
      <c r="K274" s="209" t="s">
        <v>175</v>
      </c>
      <c r="L274" s="46"/>
      <c r="M274" s="214" t="s">
        <v>19</v>
      </c>
      <c r="N274" s="215" t="s">
        <v>43</v>
      </c>
      <c r="O274" s="86"/>
      <c r="P274" s="216">
        <f>O274*H274</f>
        <v>0</v>
      </c>
      <c r="Q274" s="216">
        <v>0.016969999999999999</v>
      </c>
      <c r="R274" s="216">
        <f>Q274*H274</f>
        <v>0.033939999999999998</v>
      </c>
      <c r="S274" s="216">
        <v>0</v>
      </c>
      <c r="T274" s="217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8" t="s">
        <v>327</v>
      </c>
      <c r="AT274" s="218" t="s">
        <v>171</v>
      </c>
      <c r="AU274" s="218" t="s">
        <v>82</v>
      </c>
      <c r="AY274" s="19" t="s">
        <v>168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9" t="s">
        <v>80</v>
      </c>
      <c r="BK274" s="219">
        <f>ROUND(I274*H274,2)</f>
        <v>0</v>
      </c>
      <c r="BL274" s="19" t="s">
        <v>327</v>
      </c>
      <c r="BM274" s="218" t="s">
        <v>864</v>
      </c>
    </row>
    <row r="275" s="2" customFormat="1">
      <c r="A275" s="40"/>
      <c r="B275" s="41"/>
      <c r="C275" s="42"/>
      <c r="D275" s="220" t="s">
        <v>178</v>
      </c>
      <c r="E275" s="42"/>
      <c r="F275" s="221" t="s">
        <v>865</v>
      </c>
      <c r="G275" s="42"/>
      <c r="H275" s="42"/>
      <c r="I275" s="222"/>
      <c r="J275" s="42"/>
      <c r="K275" s="42"/>
      <c r="L275" s="46"/>
      <c r="M275" s="223"/>
      <c r="N275" s="224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178</v>
      </c>
      <c r="AU275" s="19" t="s">
        <v>82</v>
      </c>
    </row>
    <row r="276" s="2" customFormat="1" ht="24.15" customHeight="1">
      <c r="A276" s="40"/>
      <c r="B276" s="41"/>
      <c r="C276" s="207" t="s">
        <v>866</v>
      </c>
      <c r="D276" s="207" t="s">
        <v>171</v>
      </c>
      <c r="E276" s="208" t="s">
        <v>867</v>
      </c>
      <c r="F276" s="209" t="s">
        <v>868</v>
      </c>
      <c r="G276" s="210" t="s">
        <v>565</v>
      </c>
      <c r="H276" s="211">
        <v>1</v>
      </c>
      <c r="I276" s="212"/>
      <c r="J276" s="213">
        <f>ROUND(I276*H276,2)</f>
        <v>0</v>
      </c>
      <c r="K276" s="209" t="s">
        <v>175</v>
      </c>
      <c r="L276" s="46"/>
      <c r="M276" s="214" t="s">
        <v>19</v>
      </c>
      <c r="N276" s="215" t="s">
        <v>43</v>
      </c>
      <c r="O276" s="86"/>
      <c r="P276" s="216">
        <f>O276*H276</f>
        <v>0</v>
      </c>
      <c r="Q276" s="216">
        <v>0.00158</v>
      </c>
      <c r="R276" s="216">
        <f>Q276*H276</f>
        <v>0.00158</v>
      </c>
      <c r="S276" s="216">
        <v>0</v>
      </c>
      <c r="T276" s="217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8" t="s">
        <v>327</v>
      </c>
      <c r="AT276" s="218" t="s">
        <v>171</v>
      </c>
      <c r="AU276" s="218" t="s">
        <v>82</v>
      </c>
      <c r="AY276" s="19" t="s">
        <v>168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80</v>
      </c>
      <c r="BK276" s="219">
        <f>ROUND(I276*H276,2)</f>
        <v>0</v>
      </c>
      <c r="BL276" s="19" t="s">
        <v>327</v>
      </c>
      <c r="BM276" s="218" t="s">
        <v>869</v>
      </c>
    </row>
    <row r="277" s="2" customFormat="1">
      <c r="A277" s="40"/>
      <c r="B277" s="41"/>
      <c r="C277" s="42"/>
      <c r="D277" s="220" t="s">
        <v>178</v>
      </c>
      <c r="E277" s="42"/>
      <c r="F277" s="221" t="s">
        <v>870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178</v>
      </c>
      <c r="AU277" s="19" t="s">
        <v>82</v>
      </c>
    </row>
    <row r="278" s="2" customFormat="1" ht="24.15" customHeight="1">
      <c r="A278" s="40"/>
      <c r="B278" s="41"/>
      <c r="C278" s="207" t="s">
        <v>871</v>
      </c>
      <c r="D278" s="207" t="s">
        <v>171</v>
      </c>
      <c r="E278" s="208" t="s">
        <v>872</v>
      </c>
      <c r="F278" s="209" t="s">
        <v>873</v>
      </c>
      <c r="G278" s="210" t="s">
        <v>565</v>
      </c>
      <c r="H278" s="211">
        <v>1</v>
      </c>
      <c r="I278" s="212"/>
      <c r="J278" s="213">
        <f>ROUND(I278*H278,2)</f>
        <v>0</v>
      </c>
      <c r="K278" s="209" t="s">
        <v>175</v>
      </c>
      <c r="L278" s="46"/>
      <c r="M278" s="214" t="s">
        <v>19</v>
      </c>
      <c r="N278" s="215" t="s">
        <v>43</v>
      </c>
      <c r="O278" s="86"/>
      <c r="P278" s="216">
        <f>O278*H278</f>
        <v>0</v>
      </c>
      <c r="Q278" s="216">
        <v>0.016080000000000001</v>
      </c>
      <c r="R278" s="216">
        <f>Q278*H278</f>
        <v>0.016080000000000001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327</v>
      </c>
      <c r="AT278" s="218" t="s">
        <v>171</v>
      </c>
      <c r="AU278" s="218" t="s">
        <v>82</v>
      </c>
      <c r="AY278" s="19" t="s">
        <v>168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80</v>
      </c>
      <c r="BK278" s="219">
        <f>ROUND(I278*H278,2)</f>
        <v>0</v>
      </c>
      <c r="BL278" s="19" t="s">
        <v>327</v>
      </c>
      <c r="BM278" s="218" t="s">
        <v>874</v>
      </c>
    </row>
    <row r="279" s="2" customFormat="1">
      <c r="A279" s="40"/>
      <c r="B279" s="41"/>
      <c r="C279" s="42"/>
      <c r="D279" s="220" t="s">
        <v>178</v>
      </c>
      <c r="E279" s="42"/>
      <c r="F279" s="221" t="s">
        <v>875</v>
      </c>
      <c r="G279" s="42"/>
      <c r="H279" s="42"/>
      <c r="I279" s="222"/>
      <c r="J279" s="42"/>
      <c r="K279" s="42"/>
      <c r="L279" s="46"/>
      <c r="M279" s="223"/>
      <c r="N279" s="224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178</v>
      </c>
      <c r="AU279" s="19" t="s">
        <v>82</v>
      </c>
    </row>
    <row r="280" s="2" customFormat="1" ht="37.8" customHeight="1">
      <c r="A280" s="40"/>
      <c r="B280" s="41"/>
      <c r="C280" s="207" t="s">
        <v>876</v>
      </c>
      <c r="D280" s="207" t="s">
        <v>171</v>
      </c>
      <c r="E280" s="208" t="s">
        <v>877</v>
      </c>
      <c r="F280" s="209" t="s">
        <v>878</v>
      </c>
      <c r="G280" s="210" t="s">
        <v>565</v>
      </c>
      <c r="H280" s="211">
        <v>4</v>
      </c>
      <c r="I280" s="212"/>
      <c r="J280" s="213">
        <f>ROUND(I280*H280,2)</f>
        <v>0</v>
      </c>
      <c r="K280" s="209" t="s">
        <v>175</v>
      </c>
      <c r="L280" s="46"/>
      <c r="M280" s="214" t="s">
        <v>19</v>
      </c>
      <c r="N280" s="215" t="s">
        <v>43</v>
      </c>
      <c r="O280" s="86"/>
      <c r="P280" s="216">
        <f>O280*H280</f>
        <v>0</v>
      </c>
      <c r="Q280" s="216">
        <v>0.016469999999999999</v>
      </c>
      <c r="R280" s="216">
        <f>Q280*H280</f>
        <v>0.065879999999999994</v>
      </c>
      <c r="S280" s="216">
        <v>0</v>
      </c>
      <c r="T280" s="217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8" t="s">
        <v>327</v>
      </c>
      <c r="AT280" s="218" t="s">
        <v>171</v>
      </c>
      <c r="AU280" s="218" t="s">
        <v>82</v>
      </c>
      <c r="AY280" s="19" t="s">
        <v>168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9" t="s">
        <v>80</v>
      </c>
      <c r="BK280" s="219">
        <f>ROUND(I280*H280,2)</f>
        <v>0</v>
      </c>
      <c r="BL280" s="19" t="s">
        <v>327</v>
      </c>
      <c r="BM280" s="218" t="s">
        <v>879</v>
      </c>
    </row>
    <row r="281" s="2" customFormat="1">
      <c r="A281" s="40"/>
      <c r="B281" s="41"/>
      <c r="C281" s="42"/>
      <c r="D281" s="220" t="s">
        <v>178</v>
      </c>
      <c r="E281" s="42"/>
      <c r="F281" s="221" t="s">
        <v>880</v>
      </c>
      <c r="G281" s="42"/>
      <c r="H281" s="42"/>
      <c r="I281" s="222"/>
      <c r="J281" s="42"/>
      <c r="K281" s="42"/>
      <c r="L281" s="46"/>
      <c r="M281" s="223"/>
      <c r="N281" s="224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178</v>
      </c>
      <c r="AU281" s="19" t="s">
        <v>82</v>
      </c>
    </row>
    <row r="282" s="2" customFormat="1" ht="37.8" customHeight="1">
      <c r="A282" s="40"/>
      <c r="B282" s="41"/>
      <c r="C282" s="207" t="s">
        <v>881</v>
      </c>
      <c r="D282" s="207" t="s">
        <v>171</v>
      </c>
      <c r="E282" s="208" t="s">
        <v>882</v>
      </c>
      <c r="F282" s="209" t="s">
        <v>883</v>
      </c>
      <c r="G282" s="210" t="s">
        <v>565</v>
      </c>
      <c r="H282" s="211">
        <v>1</v>
      </c>
      <c r="I282" s="212"/>
      <c r="J282" s="213">
        <f>ROUND(I282*H282,2)</f>
        <v>0</v>
      </c>
      <c r="K282" s="209" t="s">
        <v>175</v>
      </c>
      <c r="L282" s="46"/>
      <c r="M282" s="214" t="s">
        <v>19</v>
      </c>
      <c r="N282" s="215" t="s">
        <v>43</v>
      </c>
      <c r="O282" s="86"/>
      <c r="P282" s="216">
        <f>O282*H282</f>
        <v>0</v>
      </c>
      <c r="Q282" s="216">
        <v>0.0049300000000000004</v>
      </c>
      <c r="R282" s="216">
        <f>Q282*H282</f>
        <v>0.0049300000000000004</v>
      </c>
      <c r="S282" s="216">
        <v>0</v>
      </c>
      <c r="T282" s="217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8" t="s">
        <v>327</v>
      </c>
      <c r="AT282" s="218" t="s">
        <v>171</v>
      </c>
      <c r="AU282" s="218" t="s">
        <v>82</v>
      </c>
      <c r="AY282" s="19" t="s">
        <v>168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80</v>
      </c>
      <c r="BK282" s="219">
        <f>ROUND(I282*H282,2)</f>
        <v>0</v>
      </c>
      <c r="BL282" s="19" t="s">
        <v>327</v>
      </c>
      <c r="BM282" s="218" t="s">
        <v>884</v>
      </c>
    </row>
    <row r="283" s="2" customFormat="1">
      <c r="A283" s="40"/>
      <c r="B283" s="41"/>
      <c r="C283" s="42"/>
      <c r="D283" s="220" t="s">
        <v>178</v>
      </c>
      <c r="E283" s="42"/>
      <c r="F283" s="221" t="s">
        <v>885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178</v>
      </c>
      <c r="AU283" s="19" t="s">
        <v>82</v>
      </c>
    </row>
    <row r="284" s="2" customFormat="1" ht="33" customHeight="1">
      <c r="A284" s="40"/>
      <c r="B284" s="41"/>
      <c r="C284" s="207" t="s">
        <v>886</v>
      </c>
      <c r="D284" s="207" t="s">
        <v>171</v>
      </c>
      <c r="E284" s="208" t="s">
        <v>887</v>
      </c>
      <c r="F284" s="209" t="s">
        <v>888</v>
      </c>
      <c r="G284" s="210" t="s">
        <v>565</v>
      </c>
      <c r="H284" s="211">
        <v>1</v>
      </c>
      <c r="I284" s="212"/>
      <c r="J284" s="213">
        <f>ROUND(I284*H284,2)</f>
        <v>0</v>
      </c>
      <c r="K284" s="209" t="s">
        <v>175</v>
      </c>
      <c r="L284" s="46"/>
      <c r="M284" s="214" t="s">
        <v>19</v>
      </c>
      <c r="N284" s="215" t="s">
        <v>43</v>
      </c>
      <c r="O284" s="86"/>
      <c r="P284" s="216">
        <f>O284*H284</f>
        <v>0</v>
      </c>
      <c r="Q284" s="216">
        <v>0.014749999999999999</v>
      </c>
      <c r="R284" s="216">
        <f>Q284*H284</f>
        <v>0.014749999999999999</v>
      </c>
      <c r="S284" s="216">
        <v>0</v>
      </c>
      <c r="T284" s="217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8" t="s">
        <v>327</v>
      </c>
      <c r="AT284" s="218" t="s">
        <v>171</v>
      </c>
      <c r="AU284" s="218" t="s">
        <v>82</v>
      </c>
      <c r="AY284" s="19" t="s">
        <v>168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9" t="s">
        <v>80</v>
      </c>
      <c r="BK284" s="219">
        <f>ROUND(I284*H284,2)</f>
        <v>0</v>
      </c>
      <c r="BL284" s="19" t="s">
        <v>327</v>
      </c>
      <c r="BM284" s="218" t="s">
        <v>889</v>
      </c>
    </row>
    <row r="285" s="2" customFormat="1">
      <c r="A285" s="40"/>
      <c r="B285" s="41"/>
      <c r="C285" s="42"/>
      <c r="D285" s="220" t="s">
        <v>178</v>
      </c>
      <c r="E285" s="42"/>
      <c r="F285" s="221" t="s">
        <v>890</v>
      </c>
      <c r="G285" s="42"/>
      <c r="H285" s="42"/>
      <c r="I285" s="222"/>
      <c r="J285" s="42"/>
      <c r="K285" s="42"/>
      <c r="L285" s="46"/>
      <c r="M285" s="223"/>
      <c r="N285" s="22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178</v>
      </c>
      <c r="AU285" s="19" t="s">
        <v>82</v>
      </c>
    </row>
    <row r="286" s="2" customFormat="1" ht="16.5" customHeight="1">
      <c r="A286" s="40"/>
      <c r="B286" s="41"/>
      <c r="C286" s="207" t="s">
        <v>219</v>
      </c>
      <c r="D286" s="207" t="s">
        <v>171</v>
      </c>
      <c r="E286" s="208" t="s">
        <v>891</v>
      </c>
      <c r="F286" s="209" t="s">
        <v>892</v>
      </c>
      <c r="G286" s="210" t="s">
        <v>294</v>
      </c>
      <c r="H286" s="211">
        <v>2</v>
      </c>
      <c r="I286" s="212"/>
      <c r="J286" s="213">
        <f>ROUND(I286*H286,2)</f>
        <v>0</v>
      </c>
      <c r="K286" s="209" t="s">
        <v>175</v>
      </c>
      <c r="L286" s="46"/>
      <c r="M286" s="214" t="s">
        <v>19</v>
      </c>
      <c r="N286" s="215" t="s">
        <v>43</v>
      </c>
      <c r="O286" s="86"/>
      <c r="P286" s="216">
        <f>O286*H286</f>
        <v>0</v>
      </c>
      <c r="Q286" s="216">
        <v>2.0000000000000002E-05</v>
      </c>
      <c r="R286" s="216">
        <f>Q286*H286</f>
        <v>4.0000000000000003E-05</v>
      </c>
      <c r="S286" s="216">
        <v>0</v>
      </c>
      <c r="T286" s="217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8" t="s">
        <v>327</v>
      </c>
      <c r="AT286" s="218" t="s">
        <v>171</v>
      </c>
      <c r="AU286" s="218" t="s">
        <v>82</v>
      </c>
      <c r="AY286" s="19" t="s">
        <v>168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9" t="s">
        <v>80</v>
      </c>
      <c r="BK286" s="219">
        <f>ROUND(I286*H286,2)</f>
        <v>0</v>
      </c>
      <c r="BL286" s="19" t="s">
        <v>327</v>
      </c>
      <c r="BM286" s="218" t="s">
        <v>893</v>
      </c>
    </row>
    <row r="287" s="2" customFormat="1">
      <c r="A287" s="40"/>
      <c r="B287" s="41"/>
      <c r="C287" s="42"/>
      <c r="D287" s="220" t="s">
        <v>178</v>
      </c>
      <c r="E287" s="42"/>
      <c r="F287" s="221" t="s">
        <v>894</v>
      </c>
      <c r="G287" s="42"/>
      <c r="H287" s="42"/>
      <c r="I287" s="222"/>
      <c r="J287" s="42"/>
      <c r="K287" s="42"/>
      <c r="L287" s="46"/>
      <c r="M287" s="223"/>
      <c r="N287" s="224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178</v>
      </c>
      <c r="AU287" s="19" t="s">
        <v>82</v>
      </c>
    </row>
    <row r="288" s="2" customFormat="1" ht="24.15" customHeight="1">
      <c r="A288" s="40"/>
      <c r="B288" s="41"/>
      <c r="C288" s="207" t="s">
        <v>895</v>
      </c>
      <c r="D288" s="207" t="s">
        <v>171</v>
      </c>
      <c r="E288" s="208" t="s">
        <v>896</v>
      </c>
      <c r="F288" s="209" t="s">
        <v>897</v>
      </c>
      <c r="G288" s="210" t="s">
        <v>565</v>
      </c>
      <c r="H288" s="211">
        <v>1</v>
      </c>
      <c r="I288" s="212"/>
      <c r="J288" s="213">
        <f>ROUND(I288*H288,2)</f>
        <v>0</v>
      </c>
      <c r="K288" s="209" t="s">
        <v>175</v>
      </c>
      <c r="L288" s="46"/>
      <c r="M288" s="214" t="s">
        <v>19</v>
      </c>
      <c r="N288" s="215" t="s">
        <v>43</v>
      </c>
      <c r="O288" s="86"/>
      <c r="P288" s="216">
        <f>O288*H288</f>
        <v>0</v>
      </c>
      <c r="Q288" s="216">
        <v>0.0020799999999999998</v>
      </c>
      <c r="R288" s="216">
        <f>Q288*H288</f>
        <v>0.0020799999999999998</v>
      </c>
      <c r="S288" s="216">
        <v>0</v>
      </c>
      <c r="T288" s="217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8" t="s">
        <v>327</v>
      </c>
      <c r="AT288" s="218" t="s">
        <v>171</v>
      </c>
      <c r="AU288" s="218" t="s">
        <v>82</v>
      </c>
      <c r="AY288" s="19" t="s">
        <v>168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9" t="s">
        <v>80</v>
      </c>
      <c r="BK288" s="219">
        <f>ROUND(I288*H288,2)</f>
        <v>0</v>
      </c>
      <c r="BL288" s="19" t="s">
        <v>327</v>
      </c>
      <c r="BM288" s="218" t="s">
        <v>898</v>
      </c>
    </row>
    <row r="289" s="2" customFormat="1">
      <c r="A289" s="40"/>
      <c r="B289" s="41"/>
      <c r="C289" s="42"/>
      <c r="D289" s="220" t="s">
        <v>178</v>
      </c>
      <c r="E289" s="42"/>
      <c r="F289" s="221" t="s">
        <v>899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178</v>
      </c>
      <c r="AU289" s="19" t="s">
        <v>82</v>
      </c>
    </row>
    <row r="290" s="2" customFormat="1" ht="24.15" customHeight="1">
      <c r="A290" s="40"/>
      <c r="B290" s="41"/>
      <c r="C290" s="207" t="s">
        <v>900</v>
      </c>
      <c r="D290" s="207" t="s">
        <v>171</v>
      </c>
      <c r="E290" s="208" t="s">
        <v>901</v>
      </c>
      <c r="F290" s="209" t="s">
        <v>902</v>
      </c>
      <c r="G290" s="210" t="s">
        <v>565</v>
      </c>
      <c r="H290" s="211">
        <v>1</v>
      </c>
      <c r="I290" s="212"/>
      <c r="J290" s="213">
        <f>ROUND(I290*H290,2)</f>
        <v>0</v>
      </c>
      <c r="K290" s="209" t="s">
        <v>175</v>
      </c>
      <c r="L290" s="46"/>
      <c r="M290" s="214" t="s">
        <v>19</v>
      </c>
      <c r="N290" s="215" t="s">
        <v>43</v>
      </c>
      <c r="O290" s="86"/>
      <c r="P290" s="216">
        <f>O290*H290</f>
        <v>0</v>
      </c>
      <c r="Q290" s="216">
        <v>0.00172</v>
      </c>
      <c r="R290" s="216">
        <f>Q290*H290</f>
        <v>0.00172</v>
      </c>
      <c r="S290" s="216">
        <v>0</v>
      </c>
      <c r="T290" s="217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8" t="s">
        <v>327</v>
      </c>
      <c r="AT290" s="218" t="s">
        <v>171</v>
      </c>
      <c r="AU290" s="218" t="s">
        <v>82</v>
      </c>
      <c r="AY290" s="19" t="s">
        <v>168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80</v>
      </c>
      <c r="BK290" s="219">
        <f>ROUND(I290*H290,2)</f>
        <v>0</v>
      </c>
      <c r="BL290" s="19" t="s">
        <v>327</v>
      </c>
      <c r="BM290" s="218" t="s">
        <v>903</v>
      </c>
    </row>
    <row r="291" s="2" customFormat="1">
      <c r="A291" s="40"/>
      <c r="B291" s="41"/>
      <c r="C291" s="42"/>
      <c r="D291" s="220" t="s">
        <v>178</v>
      </c>
      <c r="E291" s="42"/>
      <c r="F291" s="221" t="s">
        <v>904</v>
      </c>
      <c r="G291" s="42"/>
      <c r="H291" s="42"/>
      <c r="I291" s="222"/>
      <c r="J291" s="42"/>
      <c r="K291" s="42"/>
      <c r="L291" s="46"/>
      <c r="M291" s="223"/>
      <c r="N291" s="224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178</v>
      </c>
      <c r="AU291" s="19" t="s">
        <v>82</v>
      </c>
    </row>
    <row r="292" s="2" customFormat="1" ht="24.15" customHeight="1">
      <c r="A292" s="40"/>
      <c r="B292" s="41"/>
      <c r="C292" s="207" t="s">
        <v>905</v>
      </c>
      <c r="D292" s="207" t="s">
        <v>171</v>
      </c>
      <c r="E292" s="208" t="s">
        <v>906</v>
      </c>
      <c r="F292" s="209" t="s">
        <v>907</v>
      </c>
      <c r="G292" s="210" t="s">
        <v>294</v>
      </c>
      <c r="H292" s="211">
        <v>5</v>
      </c>
      <c r="I292" s="212"/>
      <c r="J292" s="213">
        <f>ROUND(I292*H292,2)</f>
        <v>0</v>
      </c>
      <c r="K292" s="209" t="s">
        <v>175</v>
      </c>
      <c r="L292" s="46"/>
      <c r="M292" s="214" t="s">
        <v>19</v>
      </c>
      <c r="N292" s="215" t="s">
        <v>43</v>
      </c>
      <c r="O292" s="86"/>
      <c r="P292" s="216">
        <f>O292*H292</f>
        <v>0</v>
      </c>
      <c r="Q292" s="216">
        <v>0.00016000000000000001</v>
      </c>
      <c r="R292" s="216">
        <f>Q292*H292</f>
        <v>0.00080000000000000004</v>
      </c>
      <c r="S292" s="216">
        <v>0</v>
      </c>
      <c r="T292" s="217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8" t="s">
        <v>327</v>
      </c>
      <c r="AT292" s="218" t="s">
        <v>171</v>
      </c>
      <c r="AU292" s="218" t="s">
        <v>82</v>
      </c>
      <c r="AY292" s="19" t="s">
        <v>168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9" t="s">
        <v>80</v>
      </c>
      <c r="BK292" s="219">
        <f>ROUND(I292*H292,2)</f>
        <v>0</v>
      </c>
      <c r="BL292" s="19" t="s">
        <v>327</v>
      </c>
      <c r="BM292" s="218" t="s">
        <v>908</v>
      </c>
    </row>
    <row r="293" s="2" customFormat="1">
      <c r="A293" s="40"/>
      <c r="B293" s="41"/>
      <c r="C293" s="42"/>
      <c r="D293" s="220" t="s">
        <v>178</v>
      </c>
      <c r="E293" s="42"/>
      <c r="F293" s="221" t="s">
        <v>909</v>
      </c>
      <c r="G293" s="42"/>
      <c r="H293" s="42"/>
      <c r="I293" s="222"/>
      <c r="J293" s="42"/>
      <c r="K293" s="42"/>
      <c r="L293" s="46"/>
      <c r="M293" s="223"/>
      <c r="N293" s="224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178</v>
      </c>
      <c r="AU293" s="19" t="s">
        <v>82</v>
      </c>
    </row>
    <row r="294" s="2" customFormat="1" ht="37.8" customHeight="1">
      <c r="A294" s="40"/>
      <c r="B294" s="41"/>
      <c r="C294" s="258" t="s">
        <v>910</v>
      </c>
      <c r="D294" s="258" t="s">
        <v>124</v>
      </c>
      <c r="E294" s="259" t="s">
        <v>911</v>
      </c>
      <c r="F294" s="260" t="s">
        <v>912</v>
      </c>
      <c r="G294" s="261" t="s">
        <v>294</v>
      </c>
      <c r="H294" s="262">
        <v>5</v>
      </c>
      <c r="I294" s="263"/>
      <c r="J294" s="264">
        <f>ROUND(I294*H294,2)</f>
        <v>0</v>
      </c>
      <c r="K294" s="260" t="s">
        <v>19</v>
      </c>
      <c r="L294" s="265"/>
      <c r="M294" s="266" t="s">
        <v>19</v>
      </c>
      <c r="N294" s="267" t="s">
        <v>43</v>
      </c>
      <c r="O294" s="86"/>
      <c r="P294" s="216">
        <f>O294*H294</f>
        <v>0</v>
      </c>
      <c r="Q294" s="216">
        <v>0.00199</v>
      </c>
      <c r="R294" s="216">
        <f>Q294*H294</f>
        <v>0.0099500000000000005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308</v>
      </c>
      <c r="AT294" s="218" t="s">
        <v>124</v>
      </c>
      <c r="AU294" s="218" t="s">
        <v>82</v>
      </c>
      <c r="AY294" s="19" t="s">
        <v>168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80</v>
      </c>
      <c r="BK294" s="219">
        <f>ROUND(I294*H294,2)</f>
        <v>0</v>
      </c>
      <c r="BL294" s="19" t="s">
        <v>327</v>
      </c>
      <c r="BM294" s="218" t="s">
        <v>913</v>
      </c>
    </row>
    <row r="295" s="2" customFormat="1" ht="24.15" customHeight="1">
      <c r="A295" s="40"/>
      <c r="B295" s="41"/>
      <c r="C295" s="207" t="s">
        <v>914</v>
      </c>
      <c r="D295" s="207" t="s">
        <v>171</v>
      </c>
      <c r="E295" s="208" t="s">
        <v>915</v>
      </c>
      <c r="F295" s="209" t="s">
        <v>916</v>
      </c>
      <c r="G295" s="210" t="s">
        <v>565</v>
      </c>
      <c r="H295" s="211">
        <v>4</v>
      </c>
      <c r="I295" s="212"/>
      <c r="J295" s="213">
        <f>ROUND(I295*H295,2)</f>
        <v>0</v>
      </c>
      <c r="K295" s="209" t="s">
        <v>175</v>
      </c>
      <c r="L295" s="46"/>
      <c r="M295" s="214" t="s">
        <v>19</v>
      </c>
      <c r="N295" s="215" t="s">
        <v>43</v>
      </c>
      <c r="O295" s="86"/>
      <c r="P295" s="216">
        <f>O295*H295</f>
        <v>0</v>
      </c>
      <c r="Q295" s="216">
        <v>0.0020400000000000001</v>
      </c>
      <c r="R295" s="216">
        <f>Q295*H295</f>
        <v>0.0081600000000000006</v>
      </c>
      <c r="S295" s="216">
        <v>0</v>
      </c>
      <c r="T295" s="217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8" t="s">
        <v>327</v>
      </c>
      <c r="AT295" s="218" t="s">
        <v>171</v>
      </c>
      <c r="AU295" s="218" t="s">
        <v>82</v>
      </c>
      <c r="AY295" s="19" t="s">
        <v>168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9" t="s">
        <v>80</v>
      </c>
      <c r="BK295" s="219">
        <f>ROUND(I295*H295,2)</f>
        <v>0</v>
      </c>
      <c r="BL295" s="19" t="s">
        <v>327</v>
      </c>
      <c r="BM295" s="218" t="s">
        <v>917</v>
      </c>
    </row>
    <row r="296" s="2" customFormat="1">
      <c r="A296" s="40"/>
      <c r="B296" s="41"/>
      <c r="C296" s="42"/>
      <c r="D296" s="220" t="s">
        <v>178</v>
      </c>
      <c r="E296" s="42"/>
      <c r="F296" s="221" t="s">
        <v>918</v>
      </c>
      <c r="G296" s="42"/>
      <c r="H296" s="42"/>
      <c r="I296" s="222"/>
      <c r="J296" s="42"/>
      <c r="K296" s="42"/>
      <c r="L296" s="46"/>
      <c r="M296" s="223"/>
      <c r="N296" s="224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178</v>
      </c>
      <c r="AU296" s="19" t="s">
        <v>82</v>
      </c>
    </row>
    <row r="297" s="2" customFormat="1" ht="49.05" customHeight="1">
      <c r="A297" s="40"/>
      <c r="B297" s="41"/>
      <c r="C297" s="207" t="s">
        <v>919</v>
      </c>
      <c r="D297" s="207" t="s">
        <v>171</v>
      </c>
      <c r="E297" s="208" t="s">
        <v>920</v>
      </c>
      <c r="F297" s="209" t="s">
        <v>921</v>
      </c>
      <c r="G297" s="210" t="s">
        <v>208</v>
      </c>
      <c r="H297" s="211">
        <v>0.16</v>
      </c>
      <c r="I297" s="212"/>
      <c r="J297" s="213">
        <f>ROUND(I297*H297,2)</f>
        <v>0</v>
      </c>
      <c r="K297" s="209" t="s">
        <v>175</v>
      </c>
      <c r="L297" s="46"/>
      <c r="M297" s="214" t="s">
        <v>19</v>
      </c>
      <c r="N297" s="215" t="s">
        <v>43</v>
      </c>
      <c r="O297" s="86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8" t="s">
        <v>327</v>
      </c>
      <c r="AT297" s="218" t="s">
        <v>171</v>
      </c>
      <c r="AU297" s="218" t="s">
        <v>82</v>
      </c>
      <c r="AY297" s="19" t="s">
        <v>168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9" t="s">
        <v>80</v>
      </c>
      <c r="BK297" s="219">
        <f>ROUND(I297*H297,2)</f>
        <v>0</v>
      </c>
      <c r="BL297" s="19" t="s">
        <v>327</v>
      </c>
      <c r="BM297" s="218" t="s">
        <v>922</v>
      </c>
    </row>
    <row r="298" s="2" customFormat="1">
      <c r="A298" s="40"/>
      <c r="B298" s="41"/>
      <c r="C298" s="42"/>
      <c r="D298" s="220" t="s">
        <v>178</v>
      </c>
      <c r="E298" s="42"/>
      <c r="F298" s="221" t="s">
        <v>923</v>
      </c>
      <c r="G298" s="42"/>
      <c r="H298" s="42"/>
      <c r="I298" s="222"/>
      <c r="J298" s="42"/>
      <c r="K298" s="42"/>
      <c r="L298" s="46"/>
      <c r="M298" s="223"/>
      <c r="N298" s="224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178</v>
      </c>
      <c r="AU298" s="19" t="s">
        <v>82</v>
      </c>
    </row>
    <row r="299" s="12" customFormat="1" ht="22.8" customHeight="1">
      <c r="A299" s="12"/>
      <c r="B299" s="191"/>
      <c r="C299" s="192"/>
      <c r="D299" s="193" t="s">
        <v>71</v>
      </c>
      <c r="E299" s="205" t="s">
        <v>924</v>
      </c>
      <c r="F299" s="205" t="s">
        <v>925</v>
      </c>
      <c r="G299" s="192"/>
      <c r="H299" s="192"/>
      <c r="I299" s="195"/>
      <c r="J299" s="206">
        <f>BK299</f>
        <v>0</v>
      </c>
      <c r="K299" s="192"/>
      <c r="L299" s="197"/>
      <c r="M299" s="198"/>
      <c r="N299" s="199"/>
      <c r="O299" s="199"/>
      <c r="P299" s="200">
        <f>SUM(P300:P303)</f>
        <v>0</v>
      </c>
      <c r="Q299" s="199"/>
      <c r="R299" s="200">
        <f>SUM(R300:R303)</f>
        <v>0.033300000000000003</v>
      </c>
      <c r="S299" s="199"/>
      <c r="T299" s="201">
        <f>SUM(T300:T303)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2" t="s">
        <v>82</v>
      </c>
      <c r="AT299" s="203" t="s">
        <v>71</v>
      </c>
      <c r="AU299" s="203" t="s">
        <v>80</v>
      </c>
      <c r="AY299" s="202" t="s">
        <v>168</v>
      </c>
      <c r="BK299" s="204">
        <f>SUM(BK300:BK303)</f>
        <v>0</v>
      </c>
    </row>
    <row r="300" s="2" customFormat="1" ht="37.8" customHeight="1">
      <c r="A300" s="40"/>
      <c r="B300" s="41"/>
      <c r="C300" s="207" t="s">
        <v>926</v>
      </c>
      <c r="D300" s="207" t="s">
        <v>171</v>
      </c>
      <c r="E300" s="208" t="s">
        <v>927</v>
      </c>
      <c r="F300" s="209" t="s">
        <v>928</v>
      </c>
      <c r="G300" s="210" t="s">
        <v>565</v>
      </c>
      <c r="H300" s="211">
        <v>2</v>
      </c>
      <c r="I300" s="212"/>
      <c r="J300" s="213">
        <f>ROUND(I300*H300,2)</f>
        <v>0</v>
      </c>
      <c r="K300" s="209" t="s">
        <v>175</v>
      </c>
      <c r="L300" s="46"/>
      <c r="M300" s="214" t="s">
        <v>19</v>
      </c>
      <c r="N300" s="215" t="s">
        <v>43</v>
      </c>
      <c r="O300" s="86"/>
      <c r="P300" s="216">
        <f>O300*H300</f>
        <v>0</v>
      </c>
      <c r="Q300" s="216">
        <v>0.016650000000000002</v>
      </c>
      <c r="R300" s="216">
        <f>Q300*H300</f>
        <v>0.033300000000000003</v>
      </c>
      <c r="S300" s="216">
        <v>0</v>
      </c>
      <c r="T300" s="217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8" t="s">
        <v>327</v>
      </c>
      <c r="AT300" s="218" t="s">
        <v>171</v>
      </c>
      <c r="AU300" s="218" t="s">
        <v>82</v>
      </c>
      <c r="AY300" s="19" t="s">
        <v>168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80</v>
      </c>
      <c r="BK300" s="219">
        <f>ROUND(I300*H300,2)</f>
        <v>0</v>
      </c>
      <c r="BL300" s="19" t="s">
        <v>327</v>
      </c>
      <c r="BM300" s="218" t="s">
        <v>929</v>
      </c>
    </row>
    <row r="301" s="2" customFormat="1">
      <c r="A301" s="40"/>
      <c r="B301" s="41"/>
      <c r="C301" s="42"/>
      <c r="D301" s="220" t="s">
        <v>178</v>
      </c>
      <c r="E301" s="42"/>
      <c r="F301" s="221" t="s">
        <v>930</v>
      </c>
      <c r="G301" s="42"/>
      <c r="H301" s="42"/>
      <c r="I301" s="222"/>
      <c r="J301" s="42"/>
      <c r="K301" s="42"/>
      <c r="L301" s="46"/>
      <c r="M301" s="223"/>
      <c r="N301" s="224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178</v>
      </c>
      <c r="AU301" s="19" t="s">
        <v>82</v>
      </c>
    </row>
    <row r="302" s="2" customFormat="1" ht="49.05" customHeight="1">
      <c r="A302" s="40"/>
      <c r="B302" s="41"/>
      <c r="C302" s="207" t="s">
        <v>931</v>
      </c>
      <c r="D302" s="207" t="s">
        <v>171</v>
      </c>
      <c r="E302" s="208" t="s">
        <v>932</v>
      </c>
      <c r="F302" s="209" t="s">
        <v>933</v>
      </c>
      <c r="G302" s="210" t="s">
        <v>208</v>
      </c>
      <c r="H302" s="211">
        <v>0.033000000000000002</v>
      </c>
      <c r="I302" s="212"/>
      <c r="J302" s="213">
        <f>ROUND(I302*H302,2)</f>
        <v>0</v>
      </c>
      <c r="K302" s="209" t="s">
        <v>175</v>
      </c>
      <c r="L302" s="46"/>
      <c r="M302" s="214" t="s">
        <v>19</v>
      </c>
      <c r="N302" s="215" t="s">
        <v>43</v>
      </c>
      <c r="O302" s="86"/>
      <c r="P302" s="216">
        <f>O302*H302</f>
        <v>0</v>
      </c>
      <c r="Q302" s="216">
        <v>0</v>
      </c>
      <c r="R302" s="216">
        <f>Q302*H302</f>
        <v>0</v>
      </c>
      <c r="S302" s="216">
        <v>0</v>
      </c>
      <c r="T302" s="217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8" t="s">
        <v>327</v>
      </c>
      <c r="AT302" s="218" t="s">
        <v>171</v>
      </c>
      <c r="AU302" s="218" t="s">
        <v>82</v>
      </c>
      <c r="AY302" s="19" t="s">
        <v>168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19" t="s">
        <v>80</v>
      </c>
      <c r="BK302" s="219">
        <f>ROUND(I302*H302,2)</f>
        <v>0</v>
      </c>
      <c r="BL302" s="19" t="s">
        <v>327</v>
      </c>
      <c r="BM302" s="218" t="s">
        <v>934</v>
      </c>
    </row>
    <row r="303" s="2" customFormat="1">
      <c r="A303" s="40"/>
      <c r="B303" s="41"/>
      <c r="C303" s="42"/>
      <c r="D303" s="220" t="s">
        <v>178</v>
      </c>
      <c r="E303" s="42"/>
      <c r="F303" s="221" t="s">
        <v>935</v>
      </c>
      <c r="G303" s="42"/>
      <c r="H303" s="42"/>
      <c r="I303" s="222"/>
      <c r="J303" s="42"/>
      <c r="K303" s="42"/>
      <c r="L303" s="46"/>
      <c r="M303" s="223"/>
      <c r="N303" s="224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178</v>
      </c>
      <c r="AU303" s="19" t="s">
        <v>82</v>
      </c>
    </row>
    <row r="304" s="12" customFormat="1" ht="22.8" customHeight="1">
      <c r="A304" s="12"/>
      <c r="B304" s="191"/>
      <c r="C304" s="192"/>
      <c r="D304" s="193" t="s">
        <v>71</v>
      </c>
      <c r="E304" s="205" t="s">
        <v>936</v>
      </c>
      <c r="F304" s="205" t="s">
        <v>937</v>
      </c>
      <c r="G304" s="192"/>
      <c r="H304" s="192"/>
      <c r="I304" s="195"/>
      <c r="J304" s="206">
        <f>BK304</f>
        <v>0</v>
      </c>
      <c r="K304" s="192"/>
      <c r="L304" s="197"/>
      <c r="M304" s="198"/>
      <c r="N304" s="199"/>
      <c r="O304" s="199"/>
      <c r="P304" s="200">
        <f>SUM(P305:P308)</f>
        <v>0</v>
      </c>
      <c r="Q304" s="199"/>
      <c r="R304" s="200">
        <f>SUM(R305:R308)</f>
        <v>0.0019</v>
      </c>
      <c r="S304" s="199"/>
      <c r="T304" s="201">
        <f>SUM(T305:T308)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2" t="s">
        <v>82</v>
      </c>
      <c r="AT304" s="203" t="s">
        <v>71</v>
      </c>
      <c r="AU304" s="203" t="s">
        <v>80</v>
      </c>
      <c r="AY304" s="202" t="s">
        <v>168</v>
      </c>
      <c r="BK304" s="204">
        <f>SUM(BK305:BK308)</f>
        <v>0</v>
      </c>
    </row>
    <row r="305" s="2" customFormat="1" ht="37.8" customHeight="1">
      <c r="A305" s="40"/>
      <c r="B305" s="41"/>
      <c r="C305" s="207" t="s">
        <v>938</v>
      </c>
      <c r="D305" s="207" t="s">
        <v>171</v>
      </c>
      <c r="E305" s="208" t="s">
        <v>939</v>
      </c>
      <c r="F305" s="209" t="s">
        <v>940</v>
      </c>
      <c r="G305" s="210" t="s">
        <v>294</v>
      </c>
      <c r="H305" s="211">
        <v>2</v>
      </c>
      <c r="I305" s="212"/>
      <c r="J305" s="213">
        <f>ROUND(I305*H305,2)</f>
        <v>0</v>
      </c>
      <c r="K305" s="209" t="s">
        <v>175</v>
      </c>
      <c r="L305" s="46"/>
      <c r="M305" s="214" t="s">
        <v>19</v>
      </c>
      <c r="N305" s="215" t="s">
        <v>43</v>
      </c>
      <c r="O305" s="86"/>
      <c r="P305" s="216">
        <f>O305*H305</f>
        <v>0</v>
      </c>
      <c r="Q305" s="216">
        <v>0.00095</v>
      </c>
      <c r="R305" s="216">
        <f>Q305*H305</f>
        <v>0.0019</v>
      </c>
      <c r="S305" s="216">
        <v>0</v>
      </c>
      <c r="T305" s="217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8" t="s">
        <v>327</v>
      </c>
      <c r="AT305" s="218" t="s">
        <v>171</v>
      </c>
      <c r="AU305" s="218" t="s">
        <v>82</v>
      </c>
      <c r="AY305" s="19" t="s">
        <v>168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9" t="s">
        <v>80</v>
      </c>
      <c r="BK305" s="219">
        <f>ROUND(I305*H305,2)</f>
        <v>0</v>
      </c>
      <c r="BL305" s="19" t="s">
        <v>327</v>
      </c>
      <c r="BM305" s="218" t="s">
        <v>941</v>
      </c>
    </row>
    <row r="306" s="2" customFormat="1">
      <c r="A306" s="40"/>
      <c r="B306" s="41"/>
      <c r="C306" s="42"/>
      <c r="D306" s="220" t="s">
        <v>178</v>
      </c>
      <c r="E306" s="42"/>
      <c r="F306" s="221" t="s">
        <v>942</v>
      </c>
      <c r="G306" s="42"/>
      <c r="H306" s="42"/>
      <c r="I306" s="222"/>
      <c r="J306" s="42"/>
      <c r="K306" s="42"/>
      <c r="L306" s="46"/>
      <c r="M306" s="223"/>
      <c r="N306" s="224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178</v>
      </c>
      <c r="AU306" s="19" t="s">
        <v>82</v>
      </c>
    </row>
    <row r="307" s="2" customFormat="1" ht="44.25" customHeight="1">
      <c r="A307" s="40"/>
      <c r="B307" s="41"/>
      <c r="C307" s="207" t="s">
        <v>943</v>
      </c>
      <c r="D307" s="207" t="s">
        <v>171</v>
      </c>
      <c r="E307" s="208" t="s">
        <v>944</v>
      </c>
      <c r="F307" s="209" t="s">
        <v>945</v>
      </c>
      <c r="G307" s="210" t="s">
        <v>208</v>
      </c>
      <c r="H307" s="211">
        <v>0.002</v>
      </c>
      <c r="I307" s="212"/>
      <c r="J307" s="213">
        <f>ROUND(I307*H307,2)</f>
        <v>0</v>
      </c>
      <c r="K307" s="209" t="s">
        <v>175</v>
      </c>
      <c r="L307" s="46"/>
      <c r="M307" s="214" t="s">
        <v>19</v>
      </c>
      <c r="N307" s="215" t="s">
        <v>43</v>
      </c>
      <c r="O307" s="86"/>
      <c r="P307" s="216">
        <f>O307*H307</f>
        <v>0</v>
      </c>
      <c r="Q307" s="216">
        <v>0</v>
      </c>
      <c r="R307" s="216">
        <f>Q307*H307</f>
        <v>0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327</v>
      </c>
      <c r="AT307" s="218" t="s">
        <v>171</v>
      </c>
      <c r="AU307" s="218" t="s">
        <v>82</v>
      </c>
      <c r="AY307" s="19" t="s">
        <v>168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80</v>
      </c>
      <c r="BK307" s="219">
        <f>ROUND(I307*H307,2)</f>
        <v>0</v>
      </c>
      <c r="BL307" s="19" t="s">
        <v>327</v>
      </c>
      <c r="BM307" s="218" t="s">
        <v>946</v>
      </c>
    </row>
    <row r="308" s="2" customFormat="1">
      <c r="A308" s="40"/>
      <c r="B308" s="41"/>
      <c r="C308" s="42"/>
      <c r="D308" s="220" t="s">
        <v>178</v>
      </c>
      <c r="E308" s="42"/>
      <c r="F308" s="221" t="s">
        <v>947</v>
      </c>
      <c r="G308" s="42"/>
      <c r="H308" s="42"/>
      <c r="I308" s="222"/>
      <c r="J308" s="42"/>
      <c r="K308" s="42"/>
      <c r="L308" s="46"/>
      <c r="M308" s="223"/>
      <c r="N308" s="224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178</v>
      </c>
      <c r="AU308" s="19" t="s">
        <v>82</v>
      </c>
    </row>
    <row r="309" s="12" customFormat="1" ht="25.92" customHeight="1">
      <c r="A309" s="12"/>
      <c r="B309" s="191"/>
      <c r="C309" s="192"/>
      <c r="D309" s="193" t="s">
        <v>71</v>
      </c>
      <c r="E309" s="194" t="s">
        <v>124</v>
      </c>
      <c r="F309" s="194" t="s">
        <v>948</v>
      </c>
      <c r="G309" s="192"/>
      <c r="H309" s="192"/>
      <c r="I309" s="195"/>
      <c r="J309" s="196">
        <f>BK309</f>
        <v>0</v>
      </c>
      <c r="K309" s="192"/>
      <c r="L309" s="197"/>
      <c r="M309" s="198"/>
      <c r="N309" s="199"/>
      <c r="O309" s="199"/>
      <c r="P309" s="200">
        <f>P310</f>
        <v>0</v>
      </c>
      <c r="Q309" s="199"/>
      <c r="R309" s="200">
        <f>R310</f>
        <v>4.0000000000000003E-05</v>
      </c>
      <c r="S309" s="199"/>
      <c r="T309" s="201">
        <f>T310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2" t="s">
        <v>96</v>
      </c>
      <c r="AT309" s="203" t="s">
        <v>71</v>
      </c>
      <c r="AU309" s="203" t="s">
        <v>72</v>
      </c>
      <c r="AY309" s="202" t="s">
        <v>168</v>
      </c>
      <c r="BK309" s="204">
        <f>BK310</f>
        <v>0</v>
      </c>
    </row>
    <row r="310" s="12" customFormat="1" ht="22.8" customHeight="1">
      <c r="A310" s="12"/>
      <c r="B310" s="191"/>
      <c r="C310" s="192"/>
      <c r="D310" s="193" t="s">
        <v>71</v>
      </c>
      <c r="E310" s="205" t="s">
        <v>949</v>
      </c>
      <c r="F310" s="205" t="s">
        <v>950</v>
      </c>
      <c r="G310" s="192"/>
      <c r="H310" s="192"/>
      <c r="I310" s="195"/>
      <c r="J310" s="206">
        <f>BK310</f>
        <v>0</v>
      </c>
      <c r="K310" s="192"/>
      <c r="L310" s="197"/>
      <c r="M310" s="198"/>
      <c r="N310" s="199"/>
      <c r="O310" s="199"/>
      <c r="P310" s="200">
        <f>SUM(P311:P336)</f>
        <v>0</v>
      </c>
      <c r="Q310" s="199"/>
      <c r="R310" s="200">
        <f>SUM(R311:R336)</f>
        <v>4.0000000000000003E-05</v>
      </c>
      <c r="S310" s="199"/>
      <c r="T310" s="201">
        <f>SUM(T311:T336)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2" t="s">
        <v>96</v>
      </c>
      <c r="AT310" s="203" t="s">
        <v>71</v>
      </c>
      <c r="AU310" s="203" t="s">
        <v>80</v>
      </c>
      <c r="AY310" s="202" t="s">
        <v>168</v>
      </c>
      <c r="BK310" s="204">
        <f>SUM(BK311:BK336)</f>
        <v>0</v>
      </c>
    </row>
    <row r="311" s="2" customFormat="1" ht="24.15" customHeight="1">
      <c r="A311" s="40"/>
      <c r="B311" s="41"/>
      <c r="C311" s="207" t="s">
        <v>951</v>
      </c>
      <c r="D311" s="207" t="s">
        <v>171</v>
      </c>
      <c r="E311" s="208" t="s">
        <v>952</v>
      </c>
      <c r="F311" s="209" t="s">
        <v>953</v>
      </c>
      <c r="G311" s="210" t="s">
        <v>294</v>
      </c>
      <c r="H311" s="211">
        <v>4</v>
      </c>
      <c r="I311" s="212"/>
      <c r="J311" s="213">
        <f>ROUND(I311*H311,2)</f>
        <v>0</v>
      </c>
      <c r="K311" s="209" t="s">
        <v>175</v>
      </c>
      <c r="L311" s="46"/>
      <c r="M311" s="214" t="s">
        <v>19</v>
      </c>
      <c r="N311" s="215" t="s">
        <v>43</v>
      </c>
      <c r="O311" s="86"/>
      <c r="P311" s="216">
        <f>O311*H311</f>
        <v>0</v>
      </c>
      <c r="Q311" s="216">
        <v>1.0000000000000001E-05</v>
      </c>
      <c r="R311" s="216">
        <f>Q311*H311</f>
        <v>4.0000000000000003E-05</v>
      </c>
      <c r="S311" s="216">
        <v>0</v>
      </c>
      <c r="T311" s="217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8" t="s">
        <v>821</v>
      </c>
      <c r="AT311" s="218" t="s">
        <v>171</v>
      </c>
      <c r="AU311" s="218" t="s">
        <v>82</v>
      </c>
      <c r="AY311" s="19" t="s">
        <v>168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9" t="s">
        <v>80</v>
      </c>
      <c r="BK311" s="219">
        <f>ROUND(I311*H311,2)</f>
        <v>0</v>
      </c>
      <c r="BL311" s="19" t="s">
        <v>821</v>
      </c>
      <c r="BM311" s="218" t="s">
        <v>954</v>
      </c>
    </row>
    <row r="312" s="2" customFormat="1">
      <c r="A312" s="40"/>
      <c r="B312" s="41"/>
      <c r="C312" s="42"/>
      <c r="D312" s="220" t="s">
        <v>178</v>
      </c>
      <c r="E312" s="42"/>
      <c r="F312" s="221" t="s">
        <v>955</v>
      </c>
      <c r="G312" s="42"/>
      <c r="H312" s="42"/>
      <c r="I312" s="222"/>
      <c r="J312" s="42"/>
      <c r="K312" s="42"/>
      <c r="L312" s="46"/>
      <c r="M312" s="223"/>
      <c r="N312" s="224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178</v>
      </c>
      <c r="AU312" s="19" t="s">
        <v>82</v>
      </c>
    </row>
    <row r="313" s="2" customFormat="1" ht="16.5" customHeight="1">
      <c r="A313" s="40"/>
      <c r="B313" s="41"/>
      <c r="C313" s="207" t="s">
        <v>260</v>
      </c>
      <c r="D313" s="207" t="s">
        <v>171</v>
      </c>
      <c r="E313" s="208" t="s">
        <v>956</v>
      </c>
      <c r="F313" s="209" t="s">
        <v>957</v>
      </c>
      <c r="G313" s="210" t="s">
        <v>958</v>
      </c>
      <c r="H313" s="211">
        <v>1</v>
      </c>
      <c r="I313" s="212"/>
      <c r="J313" s="213">
        <f>ROUND(I313*H313,2)</f>
        <v>0</v>
      </c>
      <c r="K313" s="209" t="s">
        <v>175</v>
      </c>
      <c r="L313" s="46"/>
      <c r="M313" s="214" t="s">
        <v>19</v>
      </c>
      <c r="N313" s="215" t="s">
        <v>43</v>
      </c>
      <c r="O313" s="86"/>
      <c r="P313" s="216">
        <f>O313*H313</f>
        <v>0</v>
      </c>
      <c r="Q313" s="216">
        <v>0</v>
      </c>
      <c r="R313" s="216">
        <f>Q313*H313</f>
        <v>0</v>
      </c>
      <c r="S313" s="216">
        <v>0</v>
      </c>
      <c r="T313" s="217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8" t="s">
        <v>821</v>
      </c>
      <c r="AT313" s="218" t="s">
        <v>171</v>
      </c>
      <c r="AU313" s="218" t="s">
        <v>82</v>
      </c>
      <c r="AY313" s="19" t="s">
        <v>168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9" t="s">
        <v>80</v>
      </c>
      <c r="BK313" s="219">
        <f>ROUND(I313*H313,2)</f>
        <v>0</v>
      </c>
      <c r="BL313" s="19" t="s">
        <v>821</v>
      </c>
      <c r="BM313" s="218" t="s">
        <v>959</v>
      </c>
    </row>
    <row r="314" s="2" customFormat="1">
      <c r="A314" s="40"/>
      <c r="B314" s="41"/>
      <c r="C314" s="42"/>
      <c r="D314" s="220" t="s">
        <v>178</v>
      </c>
      <c r="E314" s="42"/>
      <c r="F314" s="221" t="s">
        <v>960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178</v>
      </c>
      <c r="AU314" s="19" t="s">
        <v>82</v>
      </c>
    </row>
    <row r="315" s="2" customFormat="1" ht="16.5" customHeight="1">
      <c r="A315" s="40"/>
      <c r="B315" s="41"/>
      <c r="C315" s="207" t="s">
        <v>961</v>
      </c>
      <c r="D315" s="207" t="s">
        <v>171</v>
      </c>
      <c r="E315" s="208" t="s">
        <v>956</v>
      </c>
      <c r="F315" s="209" t="s">
        <v>957</v>
      </c>
      <c r="G315" s="210" t="s">
        <v>958</v>
      </c>
      <c r="H315" s="211">
        <v>1</v>
      </c>
      <c r="I315" s="212"/>
      <c r="J315" s="213">
        <f>ROUND(I315*H315,2)</f>
        <v>0</v>
      </c>
      <c r="K315" s="209" t="s">
        <v>175</v>
      </c>
      <c r="L315" s="46"/>
      <c r="M315" s="214" t="s">
        <v>19</v>
      </c>
      <c r="N315" s="215" t="s">
        <v>43</v>
      </c>
      <c r="O315" s="86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8" t="s">
        <v>821</v>
      </c>
      <c r="AT315" s="218" t="s">
        <v>171</v>
      </c>
      <c r="AU315" s="218" t="s">
        <v>82</v>
      </c>
      <c r="AY315" s="19" t="s">
        <v>168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9" t="s">
        <v>80</v>
      </c>
      <c r="BK315" s="219">
        <f>ROUND(I315*H315,2)</f>
        <v>0</v>
      </c>
      <c r="BL315" s="19" t="s">
        <v>821</v>
      </c>
      <c r="BM315" s="218" t="s">
        <v>962</v>
      </c>
    </row>
    <row r="316" s="2" customFormat="1">
      <c r="A316" s="40"/>
      <c r="B316" s="41"/>
      <c r="C316" s="42"/>
      <c r="D316" s="220" t="s">
        <v>178</v>
      </c>
      <c r="E316" s="42"/>
      <c r="F316" s="221" t="s">
        <v>960</v>
      </c>
      <c r="G316" s="42"/>
      <c r="H316" s="42"/>
      <c r="I316" s="222"/>
      <c r="J316" s="42"/>
      <c r="K316" s="42"/>
      <c r="L316" s="46"/>
      <c r="M316" s="223"/>
      <c r="N316" s="224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178</v>
      </c>
      <c r="AU316" s="19" t="s">
        <v>82</v>
      </c>
    </row>
    <row r="317" s="2" customFormat="1" ht="24.15" customHeight="1">
      <c r="A317" s="40"/>
      <c r="B317" s="41"/>
      <c r="C317" s="207" t="s">
        <v>264</v>
      </c>
      <c r="D317" s="207" t="s">
        <v>171</v>
      </c>
      <c r="E317" s="208" t="s">
        <v>963</v>
      </c>
      <c r="F317" s="209" t="s">
        <v>964</v>
      </c>
      <c r="G317" s="210" t="s">
        <v>958</v>
      </c>
      <c r="H317" s="211">
        <v>1</v>
      </c>
      <c r="I317" s="212"/>
      <c r="J317" s="213">
        <f>ROUND(I317*H317,2)</f>
        <v>0</v>
      </c>
      <c r="K317" s="209" t="s">
        <v>175</v>
      </c>
      <c r="L317" s="46"/>
      <c r="M317" s="214" t="s">
        <v>19</v>
      </c>
      <c r="N317" s="215" t="s">
        <v>43</v>
      </c>
      <c r="O317" s="86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8" t="s">
        <v>821</v>
      </c>
      <c r="AT317" s="218" t="s">
        <v>171</v>
      </c>
      <c r="AU317" s="218" t="s">
        <v>82</v>
      </c>
      <c r="AY317" s="19" t="s">
        <v>168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9" t="s">
        <v>80</v>
      </c>
      <c r="BK317" s="219">
        <f>ROUND(I317*H317,2)</f>
        <v>0</v>
      </c>
      <c r="BL317" s="19" t="s">
        <v>821</v>
      </c>
      <c r="BM317" s="218" t="s">
        <v>965</v>
      </c>
    </row>
    <row r="318" s="2" customFormat="1">
      <c r="A318" s="40"/>
      <c r="B318" s="41"/>
      <c r="C318" s="42"/>
      <c r="D318" s="220" t="s">
        <v>178</v>
      </c>
      <c r="E318" s="42"/>
      <c r="F318" s="221" t="s">
        <v>966</v>
      </c>
      <c r="G318" s="42"/>
      <c r="H318" s="42"/>
      <c r="I318" s="222"/>
      <c r="J318" s="42"/>
      <c r="K318" s="42"/>
      <c r="L318" s="46"/>
      <c r="M318" s="223"/>
      <c r="N318" s="224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178</v>
      </c>
      <c r="AU318" s="19" t="s">
        <v>82</v>
      </c>
    </row>
    <row r="319" s="2" customFormat="1" ht="16.5" customHeight="1">
      <c r="A319" s="40"/>
      <c r="B319" s="41"/>
      <c r="C319" s="207" t="s">
        <v>8</v>
      </c>
      <c r="D319" s="207" t="s">
        <v>171</v>
      </c>
      <c r="E319" s="208" t="s">
        <v>967</v>
      </c>
      <c r="F319" s="209" t="s">
        <v>968</v>
      </c>
      <c r="G319" s="210" t="s">
        <v>112</v>
      </c>
      <c r="H319" s="211">
        <v>1.2</v>
      </c>
      <c r="I319" s="212"/>
      <c r="J319" s="213">
        <f>ROUND(I319*H319,2)</f>
        <v>0</v>
      </c>
      <c r="K319" s="209" t="s">
        <v>175</v>
      </c>
      <c r="L319" s="46"/>
      <c r="M319" s="214" t="s">
        <v>19</v>
      </c>
      <c r="N319" s="215" t="s">
        <v>43</v>
      </c>
      <c r="O319" s="86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8" t="s">
        <v>821</v>
      </c>
      <c r="AT319" s="218" t="s">
        <v>171</v>
      </c>
      <c r="AU319" s="218" t="s">
        <v>82</v>
      </c>
      <c r="AY319" s="19" t="s">
        <v>168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9" t="s">
        <v>80</v>
      </c>
      <c r="BK319" s="219">
        <f>ROUND(I319*H319,2)</f>
        <v>0</v>
      </c>
      <c r="BL319" s="19" t="s">
        <v>821</v>
      </c>
      <c r="BM319" s="218" t="s">
        <v>969</v>
      </c>
    </row>
    <row r="320" s="2" customFormat="1">
      <c r="A320" s="40"/>
      <c r="B320" s="41"/>
      <c r="C320" s="42"/>
      <c r="D320" s="220" t="s">
        <v>178</v>
      </c>
      <c r="E320" s="42"/>
      <c r="F320" s="221" t="s">
        <v>970</v>
      </c>
      <c r="G320" s="42"/>
      <c r="H320" s="42"/>
      <c r="I320" s="222"/>
      <c r="J320" s="42"/>
      <c r="K320" s="42"/>
      <c r="L320" s="46"/>
      <c r="M320" s="223"/>
      <c r="N320" s="224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178</v>
      </c>
      <c r="AU320" s="19" t="s">
        <v>82</v>
      </c>
    </row>
    <row r="321" s="13" customFormat="1">
      <c r="A321" s="13"/>
      <c r="B321" s="225"/>
      <c r="C321" s="226"/>
      <c r="D321" s="227" t="s">
        <v>180</v>
      </c>
      <c r="E321" s="228" t="s">
        <v>19</v>
      </c>
      <c r="F321" s="229" t="s">
        <v>971</v>
      </c>
      <c r="G321" s="226"/>
      <c r="H321" s="230">
        <v>1.2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180</v>
      </c>
      <c r="AU321" s="236" t="s">
        <v>82</v>
      </c>
      <c r="AV321" s="13" t="s">
        <v>82</v>
      </c>
      <c r="AW321" s="13" t="s">
        <v>33</v>
      </c>
      <c r="AX321" s="13" t="s">
        <v>80</v>
      </c>
      <c r="AY321" s="236" t="s">
        <v>168</v>
      </c>
    </row>
    <row r="322" s="2" customFormat="1" ht="16.5" customHeight="1">
      <c r="A322" s="40"/>
      <c r="B322" s="41"/>
      <c r="C322" s="207" t="s">
        <v>972</v>
      </c>
      <c r="D322" s="207" t="s">
        <v>171</v>
      </c>
      <c r="E322" s="208" t="s">
        <v>967</v>
      </c>
      <c r="F322" s="209" t="s">
        <v>968</v>
      </c>
      <c r="G322" s="210" t="s">
        <v>112</v>
      </c>
      <c r="H322" s="211">
        <v>83.379999999999995</v>
      </c>
      <c r="I322" s="212"/>
      <c r="J322" s="213">
        <f>ROUND(I322*H322,2)</f>
        <v>0</v>
      </c>
      <c r="K322" s="209" t="s">
        <v>175</v>
      </c>
      <c r="L322" s="46"/>
      <c r="M322" s="214" t="s">
        <v>19</v>
      </c>
      <c r="N322" s="215" t="s">
        <v>43</v>
      </c>
      <c r="O322" s="86"/>
      <c r="P322" s="216">
        <f>O322*H322</f>
        <v>0</v>
      </c>
      <c r="Q322" s="216">
        <v>0</v>
      </c>
      <c r="R322" s="216">
        <f>Q322*H322</f>
        <v>0</v>
      </c>
      <c r="S322" s="216">
        <v>0</v>
      </c>
      <c r="T322" s="217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8" t="s">
        <v>821</v>
      </c>
      <c r="AT322" s="218" t="s">
        <v>171</v>
      </c>
      <c r="AU322" s="218" t="s">
        <v>82</v>
      </c>
      <c r="AY322" s="19" t="s">
        <v>168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9" t="s">
        <v>80</v>
      </c>
      <c r="BK322" s="219">
        <f>ROUND(I322*H322,2)</f>
        <v>0</v>
      </c>
      <c r="BL322" s="19" t="s">
        <v>821</v>
      </c>
      <c r="BM322" s="218" t="s">
        <v>973</v>
      </c>
    </row>
    <row r="323" s="2" customFormat="1">
      <c r="A323" s="40"/>
      <c r="B323" s="41"/>
      <c r="C323" s="42"/>
      <c r="D323" s="220" t="s">
        <v>178</v>
      </c>
      <c r="E323" s="42"/>
      <c r="F323" s="221" t="s">
        <v>970</v>
      </c>
      <c r="G323" s="42"/>
      <c r="H323" s="42"/>
      <c r="I323" s="222"/>
      <c r="J323" s="42"/>
      <c r="K323" s="42"/>
      <c r="L323" s="46"/>
      <c r="M323" s="223"/>
      <c r="N323" s="224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178</v>
      </c>
      <c r="AU323" s="19" t="s">
        <v>82</v>
      </c>
    </row>
    <row r="324" s="14" customFormat="1">
      <c r="A324" s="14"/>
      <c r="B324" s="237"/>
      <c r="C324" s="238"/>
      <c r="D324" s="227" t="s">
        <v>180</v>
      </c>
      <c r="E324" s="239" t="s">
        <v>19</v>
      </c>
      <c r="F324" s="240" t="s">
        <v>848</v>
      </c>
      <c r="G324" s="238"/>
      <c r="H324" s="239" t="s">
        <v>19</v>
      </c>
      <c r="I324" s="241"/>
      <c r="J324" s="238"/>
      <c r="K324" s="238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180</v>
      </c>
      <c r="AU324" s="246" t="s">
        <v>82</v>
      </c>
      <c r="AV324" s="14" t="s">
        <v>80</v>
      </c>
      <c r="AW324" s="14" t="s">
        <v>33</v>
      </c>
      <c r="AX324" s="14" t="s">
        <v>72</v>
      </c>
      <c r="AY324" s="246" t="s">
        <v>168</v>
      </c>
    </row>
    <row r="325" s="13" customFormat="1">
      <c r="A325" s="13"/>
      <c r="B325" s="225"/>
      <c r="C325" s="226"/>
      <c r="D325" s="227" t="s">
        <v>180</v>
      </c>
      <c r="E325" s="228" t="s">
        <v>19</v>
      </c>
      <c r="F325" s="229" t="s">
        <v>795</v>
      </c>
      <c r="G325" s="226"/>
      <c r="H325" s="230">
        <v>53.359999999999999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180</v>
      </c>
      <c r="AU325" s="236" t="s">
        <v>82</v>
      </c>
      <c r="AV325" s="13" t="s">
        <v>82</v>
      </c>
      <c r="AW325" s="13" t="s">
        <v>33</v>
      </c>
      <c r="AX325" s="13" t="s">
        <v>72</v>
      </c>
      <c r="AY325" s="236" t="s">
        <v>168</v>
      </c>
    </row>
    <row r="326" s="14" customFormat="1">
      <c r="A326" s="14"/>
      <c r="B326" s="237"/>
      <c r="C326" s="238"/>
      <c r="D326" s="227" t="s">
        <v>180</v>
      </c>
      <c r="E326" s="239" t="s">
        <v>19</v>
      </c>
      <c r="F326" s="240" t="s">
        <v>849</v>
      </c>
      <c r="G326" s="238"/>
      <c r="H326" s="239" t="s">
        <v>19</v>
      </c>
      <c r="I326" s="241"/>
      <c r="J326" s="238"/>
      <c r="K326" s="238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180</v>
      </c>
      <c r="AU326" s="246" t="s">
        <v>82</v>
      </c>
      <c r="AV326" s="14" t="s">
        <v>80</v>
      </c>
      <c r="AW326" s="14" t="s">
        <v>33</v>
      </c>
      <c r="AX326" s="14" t="s">
        <v>72</v>
      </c>
      <c r="AY326" s="246" t="s">
        <v>168</v>
      </c>
    </row>
    <row r="327" s="13" customFormat="1">
      <c r="A327" s="13"/>
      <c r="B327" s="225"/>
      <c r="C327" s="226"/>
      <c r="D327" s="227" t="s">
        <v>180</v>
      </c>
      <c r="E327" s="228" t="s">
        <v>19</v>
      </c>
      <c r="F327" s="229" t="s">
        <v>722</v>
      </c>
      <c r="G327" s="226"/>
      <c r="H327" s="230">
        <v>21.504999999999999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180</v>
      </c>
      <c r="AU327" s="236" t="s">
        <v>82</v>
      </c>
      <c r="AV327" s="13" t="s">
        <v>82</v>
      </c>
      <c r="AW327" s="13" t="s">
        <v>33</v>
      </c>
      <c r="AX327" s="13" t="s">
        <v>72</v>
      </c>
      <c r="AY327" s="236" t="s">
        <v>168</v>
      </c>
    </row>
    <row r="328" s="14" customFormat="1">
      <c r="A328" s="14"/>
      <c r="B328" s="237"/>
      <c r="C328" s="238"/>
      <c r="D328" s="227" t="s">
        <v>180</v>
      </c>
      <c r="E328" s="239" t="s">
        <v>19</v>
      </c>
      <c r="F328" s="240" t="s">
        <v>850</v>
      </c>
      <c r="G328" s="238"/>
      <c r="H328" s="239" t="s">
        <v>19</v>
      </c>
      <c r="I328" s="241"/>
      <c r="J328" s="238"/>
      <c r="K328" s="238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180</v>
      </c>
      <c r="AU328" s="246" t="s">
        <v>82</v>
      </c>
      <c r="AV328" s="14" t="s">
        <v>80</v>
      </c>
      <c r="AW328" s="14" t="s">
        <v>33</v>
      </c>
      <c r="AX328" s="14" t="s">
        <v>72</v>
      </c>
      <c r="AY328" s="246" t="s">
        <v>168</v>
      </c>
    </row>
    <row r="329" s="13" customFormat="1">
      <c r="A329" s="13"/>
      <c r="B329" s="225"/>
      <c r="C329" s="226"/>
      <c r="D329" s="227" t="s">
        <v>180</v>
      </c>
      <c r="E329" s="228" t="s">
        <v>19</v>
      </c>
      <c r="F329" s="229" t="s">
        <v>851</v>
      </c>
      <c r="G329" s="226"/>
      <c r="H329" s="230">
        <v>8.5150000000000006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180</v>
      </c>
      <c r="AU329" s="236" t="s">
        <v>82</v>
      </c>
      <c r="AV329" s="13" t="s">
        <v>82</v>
      </c>
      <c r="AW329" s="13" t="s">
        <v>33</v>
      </c>
      <c r="AX329" s="13" t="s">
        <v>72</v>
      </c>
      <c r="AY329" s="236" t="s">
        <v>168</v>
      </c>
    </row>
    <row r="330" s="15" customFormat="1">
      <c r="A330" s="15"/>
      <c r="B330" s="247"/>
      <c r="C330" s="248"/>
      <c r="D330" s="227" t="s">
        <v>180</v>
      </c>
      <c r="E330" s="249" t="s">
        <v>19</v>
      </c>
      <c r="F330" s="250" t="s">
        <v>190</v>
      </c>
      <c r="G330" s="248"/>
      <c r="H330" s="251">
        <v>83.379999999999995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7" t="s">
        <v>180</v>
      </c>
      <c r="AU330" s="257" t="s">
        <v>82</v>
      </c>
      <c r="AV330" s="15" t="s">
        <v>176</v>
      </c>
      <c r="AW330" s="15" t="s">
        <v>33</v>
      </c>
      <c r="AX330" s="15" t="s">
        <v>80</v>
      </c>
      <c r="AY330" s="257" t="s">
        <v>168</v>
      </c>
    </row>
    <row r="331" s="2" customFormat="1" ht="16.5" customHeight="1">
      <c r="A331" s="40"/>
      <c r="B331" s="41"/>
      <c r="C331" s="207" t="s">
        <v>362</v>
      </c>
      <c r="D331" s="207" t="s">
        <v>171</v>
      </c>
      <c r="E331" s="208" t="s">
        <v>974</v>
      </c>
      <c r="F331" s="209" t="s">
        <v>975</v>
      </c>
      <c r="G331" s="210" t="s">
        <v>112</v>
      </c>
      <c r="H331" s="211">
        <v>63.850000000000001</v>
      </c>
      <c r="I331" s="212"/>
      <c r="J331" s="213">
        <f>ROUND(I331*H331,2)</f>
        <v>0</v>
      </c>
      <c r="K331" s="209" t="s">
        <v>175</v>
      </c>
      <c r="L331" s="46"/>
      <c r="M331" s="214" t="s">
        <v>19</v>
      </c>
      <c r="N331" s="215" t="s">
        <v>43</v>
      </c>
      <c r="O331" s="86"/>
      <c r="P331" s="216">
        <f>O331*H331</f>
        <v>0</v>
      </c>
      <c r="Q331" s="216">
        <v>0</v>
      </c>
      <c r="R331" s="216">
        <f>Q331*H331</f>
        <v>0</v>
      </c>
      <c r="S331" s="216">
        <v>0</v>
      </c>
      <c r="T331" s="217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8" t="s">
        <v>821</v>
      </c>
      <c r="AT331" s="218" t="s">
        <v>171</v>
      </c>
      <c r="AU331" s="218" t="s">
        <v>82</v>
      </c>
      <c r="AY331" s="19" t="s">
        <v>168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80</v>
      </c>
      <c r="BK331" s="219">
        <f>ROUND(I331*H331,2)</f>
        <v>0</v>
      </c>
      <c r="BL331" s="19" t="s">
        <v>821</v>
      </c>
      <c r="BM331" s="218" t="s">
        <v>976</v>
      </c>
    </row>
    <row r="332" s="2" customFormat="1">
      <c r="A332" s="40"/>
      <c r="B332" s="41"/>
      <c r="C332" s="42"/>
      <c r="D332" s="220" t="s">
        <v>178</v>
      </c>
      <c r="E332" s="42"/>
      <c r="F332" s="221" t="s">
        <v>977</v>
      </c>
      <c r="G332" s="42"/>
      <c r="H332" s="42"/>
      <c r="I332" s="222"/>
      <c r="J332" s="42"/>
      <c r="K332" s="42"/>
      <c r="L332" s="46"/>
      <c r="M332" s="223"/>
      <c r="N332" s="224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178</v>
      </c>
      <c r="AU332" s="19" t="s">
        <v>82</v>
      </c>
    </row>
    <row r="333" s="13" customFormat="1">
      <c r="A333" s="13"/>
      <c r="B333" s="225"/>
      <c r="C333" s="226"/>
      <c r="D333" s="227" t="s">
        <v>180</v>
      </c>
      <c r="E333" s="228" t="s">
        <v>19</v>
      </c>
      <c r="F333" s="229" t="s">
        <v>978</v>
      </c>
      <c r="G333" s="226"/>
      <c r="H333" s="230">
        <v>26.399999999999999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180</v>
      </c>
      <c r="AU333" s="236" t="s">
        <v>82</v>
      </c>
      <c r="AV333" s="13" t="s">
        <v>82</v>
      </c>
      <c r="AW333" s="13" t="s">
        <v>33</v>
      </c>
      <c r="AX333" s="13" t="s">
        <v>72</v>
      </c>
      <c r="AY333" s="236" t="s">
        <v>168</v>
      </c>
    </row>
    <row r="334" s="13" customFormat="1">
      <c r="A334" s="13"/>
      <c r="B334" s="225"/>
      <c r="C334" s="226"/>
      <c r="D334" s="227" t="s">
        <v>180</v>
      </c>
      <c r="E334" s="228" t="s">
        <v>19</v>
      </c>
      <c r="F334" s="229" t="s">
        <v>610</v>
      </c>
      <c r="G334" s="226"/>
      <c r="H334" s="230">
        <v>18.039999999999999</v>
      </c>
      <c r="I334" s="231"/>
      <c r="J334" s="226"/>
      <c r="K334" s="226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180</v>
      </c>
      <c r="AU334" s="236" t="s">
        <v>82</v>
      </c>
      <c r="AV334" s="13" t="s">
        <v>82</v>
      </c>
      <c r="AW334" s="13" t="s">
        <v>33</v>
      </c>
      <c r="AX334" s="13" t="s">
        <v>72</v>
      </c>
      <c r="AY334" s="236" t="s">
        <v>168</v>
      </c>
    </row>
    <row r="335" s="13" customFormat="1">
      <c r="A335" s="13"/>
      <c r="B335" s="225"/>
      <c r="C335" s="226"/>
      <c r="D335" s="227" t="s">
        <v>180</v>
      </c>
      <c r="E335" s="228" t="s">
        <v>19</v>
      </c>
      <c r="F335" s="229" t="s">
        <v>607</v>
      </c>
      <c r="G335" s="226"/>
      <c r="H335" s="230">
        <v>19.41</v>
      </c>
      <c r="I335" s="231"/>
      <c r="J335" s="226"/>
      <c r="K335" s="226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180</v>
      </c>
      <c r="AU335" s="236" t="s">
        <v>82</v>
      </c>
      <c r="AV335" s="13" t="s">
        <v>82</v>
      </c>
      <c r="AW335" s="13" t="s">
        <v>33</v>
      </c>
      <c r="AX335" s="13" t="s">
        <v>72</v>
      </c>
      <c r="AY335" s="236" t="s">
        <v>168</v>
      </c>
    </row>
    <row r="336" s="15" customFormat="1">
      <c r="A336" s="15"/>
      <c r="B336" s="247"/>
      <c r="C336" s="248"/>
      <c r="D336" s="227" t="s">
        <v>180</v>
      </c>
      <c r="E336" s="249" t="s">
        <v>19</v>
      </c>
      <c r="F336" s="250" t="s">
        <v>190</v>
      </c>
      <c r="G336" s="248"/>
      <c r="H336" s="251">
        <v>63.850000000000001</v>
      </c>
      <c r="I336" s="252"/>
      <c r="J336" s="248"/>
      <c r="K336" s="248"/>
      <c r="L336" s="253"/>
      <c r="M336" s="254"/>
      <c r="N336" s="255"/>
      <c r="O336" s="255"/>
      <c r="P336" s="255"/>
      <c r="Q336" s="255"/>
      <c r="R336" s="255"/>
      <c r="S336" s="255"/>
      <c r="T336" s="256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7" t="s">
        <v>180</v>
      </c>
      <c r="AU336" s="257" t="s">
        <v>82</v>
      </c>
      <c r="AV336" s="15" t="s">
        <v>176</v>
      </c>
      <c r="AW336" s="15" t="s">
        <v>33</v>
      </c>
      <c r="AX336" s="15" t="s">
        <v>80</v>
      </c>
      <c r="AY336" s="257" t="s">
        <v>168</v>
      </c>
    </row>
    <row r="337" s="12" customFormat="1" ht="25.92" customHeight="1">
      <c r="A337" s="12"/>
      <c r="B337" s="191"/>
      <c r="C337" s="192"/>
      <c r="D337" s="193" t="s">
        <v>71</v>
      </c>
      <c r="E337" s="194" t="s">
        <v>383</v>
      </c>
      <c r="F337" s="194" t="s">
        <v>384</v>
      </c>
      <c r="G337" s="192"/>
      <c r="H337" s="192"/>
      <c r="I337" s="195"/>
      <c r="J337" s="196">
        <f>BK337</f>
        <v>0</v>
      </c>
      <c r="K337" s="192"/>
      <c r="L337" s="197"/>
      <c r="M337" s="198"/>
      <c r="N337" s="199"/>
      <c r="O337" s="199"/>
      <c r="P337" s="200">
        <f>P338</f>
        <v>0</v>
      </c>
      <c r="Q337" s="199"/>
      <c r="R337" s="200">
        <f>R338</f>
        <v>0</v>
      </c>
      <c r="S337" s="199"/>
      <c r="T337" s="201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2" t="s">
        <v>232</v>
      </c>
      <c r="AT337" s="203" t="s">
        <v>71</v>
      </c>
      <c r="AU337" s="203" t="s">
        <v>72</v>
      </c>
      <c r="AY337" s="202" t="s">
        <v>168</v>
      </c>
      <c r="BK337" s="204">
        <f>BK338</f>
        <v>0</v>
      </c>
    </row>
    <row r="338" s="12" customFormat="1" ht="22.8" customHeight="1">
      <c r="A338" s="12"/>
      <c r="B338" s="191"/>
      <c r="C338" s="192"/>
      <c r="D338" s="193" t="s">
        <v>71</v>
      </c>
      <c r="E338" s="205" t="s">
        <v>385</v>
      </c>
      <c r="F338" s="205" t="s">
        <v>386</v>
      </c>
      <c r="G338" s="192"/>
      <c r="H338" s="192"/>
      <c r="I338" s="195"/>
      <c r="J338" s="206">
        <f>BK338</f>
        <v>0</v>
      </c>
      <c r="K338" s="192"/>
      <c r="L338" s="197"/>
      <c r="M338" s="198"/>
      <c r="N338" s="199"/>
      <c r="O338" s="199"/>
      <c r="P338" s="200">
        <f>SUM(P339:P342)</f>
        <v>0</v>
      </c>
      <c r="Q338" s="199"/>
      <c r="R338" s="200">
        <f>SUM(R339:R342)</f>
        <v>0</v>
      </c>
      <c r="S338" s="199"/>
      <c r="T338" s="201">
        <f>SUM(T339:T342)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2" t="s">
        <v>232</v>
      </c>
      <c r="AT338" s="203" t="s">
        <v>71</v>
      </c>
      <c r="AU338" s="203" t="s">
        <v>80</v>
      </c>
      <c r="AY338" s="202" t="s">
        <v>168</v>
      </c>
      <c r="BK338" s="204">
        <f>SUM(BK339:BK342)</f>
        <v>0</v>
      </c>
    </row>
    <row r="339" s="2" customFormat="1" ht="24.15" customHeight="1">
      <c r="A339" s="40"/>
      <c r="B339" s="41"/>
      <c r="C339" s="207" t="s">
        <v>394</v>
      </c>
      <c r="D339" s="207" t="s">
        <v>171</v>
      </c>
      <c r="E339" s="208" t="s">
        <v>388</v>
      </c>
      <c r="F339" s="209" t="s">
        <v>389</v>
      </c>
      <c r="G339" s="210" t="s">
        <v>390</v>
      </c>
      <c r="H339" s="211">
        <v>1</v>
      </c>
      <c r="I339" s="212"/>
      <c r="J339" s="213">
        <f>ROUND(I339*H339,2)</f>
        <v>0</v>
      </c>
      <c r="K339" s="209" t="s">
        <v>175</v>
      </c>
      <c r="L339" s="46"/>
      <c r="M339" s="214" t="s">
        <v>19</v>
      </c>
      <c r="N339" s="215" t="s">
        <v>43</v>
      </c>
      <c r="O339" s="86"/>
      <c r="P339" s="216">
        <f>O339*H339</f>
        <v>0</v>
      </c>
      <c r="Q339" s="216">
        <v>0</v>
      </c>
      <c r="R339" s="216">
        <f>Q339*H339</f>
        <v>0</v>
      </c>
      <c r="S339" s="216">
        <v>0</v>
      </c>
      <c r="T339" s="217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8" t="s">
        <v>391</v>
      </c>
      <c r="AT339" s="218" t="s">
        <v>171</v>
      </c>
      <c r="AU339" s="218" t="s">
        <v>82</v>
      </c>
      <c r="AY339" s="19" t="s">
        <v>168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19" t="s">
        <v>80</v>
      </c>
      <c r="BK339" s="219">
        <f>ROUND(I339*H339,2)</f>
        <v>0</v>
      </c>
      <c r="BL339" s="19" t="s">
        <v>391</v>
      </c>
      <c r="BM339" s="218" t="s">
        <v>979</v>
      </c>
    </row>
    <row r="340" s="2" customFormat="1">
      <c r="A340" s="40"/>
      <c r="B340" s="41"/>
      <c r="C340" s="42"/>
      <c r="D340" s="220" t="s">
        <v>178</v>
      </c>
      <c r="E340" s="42"/>
      <c r="F340" s="221" t="s">
        <v>393</v>
      </c>
      <c r="G340" s="42"/>
      <c r="H340" s="42"/>
      <c r="I340" s="222"/>
      <c r="J340" s="42"/>
      <c r="K340" s="42"/>
      <c r="L340" s="46"/>
      <c r="M340" s="223"/>
      <c r="N340" s="224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178</v>
      </c>
      <c r="AU340" s="19" t="s">
        <v>82</v>
      </c>
    </row>
    <row r="341" s="2" customFormat="1" ht="16.5" customHeight="1">
      <c r="A341" s="40"/>
      <c r="B341" s="41"/>
      <c r="C341" s="207" t="s">
        <v>277</v>
      </c>
      <c r="D341" s="207" t="s">
        <v>171</v>
      </c>
      <c r="E341" s="208" t="s">
        <v>395</v>
      </c>
      <c r="F341" s="209" t="s">
        <v>396</v>
      </c>
      <c r="G341" s="210" t="s">
        <v>390</v>
      </c>
      <c r="H341" s="211">
        <v>1</v>
      </c>
      <c r="I341" s="212"/>
      <c r="J341" s="213">
        <f>ROUND(I341*H341,2)</f>
        <v>0</v>
      </c>
      <c r="K341" s="209" t="s">
        <v>175</v>
      </c>
      <c r="L341" s="46"/>
      <c r="M341" s="214" t="s">
        <v>19</v>
      </c>
      <c r="N341" s="215" t="s">
        <v>43</v>
      </c>
      <c r="O341" s="86"/>
      <c r="P341" s="216">
        <f>O341*H341</f>
        <v>0</v>
      </c>
      <c r="Q341" s="216">
        <v>0</v>
      </c>
      <c r="R341" s="216">
        <f>Q341*H341</f>
        <v>0</v>
      </c>
      <c r="S341" s="216">
        <v>0</v>
      </c>
      <c r="T341" s="217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8" t="s">
        <v>391</v>
      </c>
      <c r="AT341" s="218" t="s">
        <v>171</v>
      </c>
      <c r="AU341" s="218" t="s">
        <v>82</v>
      </c>
      <c r="AY341" s="19" t="s">
        <v>168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19" t="s">
        <v>80</v>
      </c>
      <c r="BK341" s="219">
        <f>ROUND(I341*H341,2)</f>
        <v>0</v>
      </c>
      <c r="BL341" s="19" t="s">
        <v>391</v>
      </c>
      <c r="BM341" s="218" t="s">
        <v>980</v>
      </c>
    </row>
    <row r="342" s="2" customFormat="1">
      <c r="A342" s="40"/>
      <c r="B342" s="41"/>
      <c r="C342" s="42"/>
      <c r="D342" s="220" t="s">
        <v>178</v>
      </c>
      <c r="E342" s="42"/>
      <c r="F342" s="221" t="s">
        <v>398</v>
      </c>
      <c r="G342" s="42"/>
      <c r="H342" s="42"/>
      <c r="I342" s="222"/>
      <c r="J342" s="42"/>
      <c r="K342" s="42"/>
      <c r="L342" s="46"/>
      <c r="M342" s="268"/>
      <c r="N342" s="269"/>
      <c r="O342" s="270"/>
      <c r="P342" s="270"/>
      <c r="Q342" s="270"/>
      <c r="R342" s="270"/>
      <c r="S342" s="270"/>
      <c r="T342" s="271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178</v>
      </c>
      <c r="AU342" s="19" t="s">
        <v>82</v>
      </c>
    </row>
    <row r="343" s="2" customFormat="1" ht="6.96" customHeight="1">
      <c r="A343" s="40"/>
      <c r="B343" s="61"/>
      <c r="C343" s="62"/>
      <c r="D343" s="62"/>
      <c r="E343" s="62"/>
      <c r="F343" s="62"/>
      <c r="G343" s="62"/>
      <c r="H343" s="62"/>
      <c r="I343" s="62"/>
      <c r="J343" s="62"/>
      <c r="K343" s="62"/>
      <c r="L343" s="46"/>
      <c r="M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</row>
  </sheetData>
  <sheetProtection sheet="1" autoFilter="0" formatColumns="0" formatRows="0" objects="1" scenarios="1" spinCount="100000" saltValue="EzbFgNyglcn82wiZ+ILW7psDIT9ns+jV9ROaOD+3SMGHi8U8qXtMEsR3Fw2Wn/ByKZ8Rp/68cF0mOgMXNpW2qQ==" hashValue="QCNlRZedZRaQPwWI9axlmjmeiCHbGoMhdrla14KgPONJWSvkDlpaU1KqTvdwITfRDqXJdSC2QJ/q1DH07wc3Cg==" algorithmName="SHA-512" password="CC35"/>
  <autoFilter ref="C95:K342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4_01/132151102"/>
    <hyperlink ref="F104" r:id="rId2" display="https://podminky.urs.cz/item/CS_URS_2024_01/162551108"/>
    <hyperlink ref="F111" r:id="rId3" display="https://podminky.urs.cz/item/CS_URS_2024_01/167151101"/>
    <hyperlink ref="F118" r:id="rId4" display="https://podminky.urs.cz/item/CS_URS_2024_01/171201221"/>
    <hyperlink ref="F124" r:id="rId5" display="https://podminky.urs.cz/item/CS_URS_2024_01/171251201"/>
    <hyperlink ref="F131" r:id="rId6" display="https://podminky.urs.cz/item/CS_URS_2024_01/174111101"/>
    <hyperlink ref="F137" r:id="rId7" display="https://podminky.urs.cz/item/CS_URS_2024_01/175111101"/>
    <hyperlink ref="F145" r:id="rId8" display="https://podminky.urs.cz/item/CS_URS_2024_01/451572111"/>
    <hyperlink ref="F149" r:id="rId9" display="https://podminky.urs.cz/item/CS_URS_2024_01/612135101"/>
    <hyperlink ref="F154" r:id="rId10" display="https://podminky.urs.cz/item/CS_URS_2024_01/871171141"/>
    <hyperlink ref="F157" r:id="rId11" display="https://podminky.urs.cz/item/CS_URS_2024_01/871231141"/>
    <hyperlink ref="F160" r:id="rId12" display="https://podminky.urs.cz/item/CS_URS_2024_01/871260310"/>
    <hyperlink ref="F165" r:id="rId13" display="https://podminky.urs.cz/item/CS_URS_2024_01/871270310"/>
    <hyperlink ref="F171" r:id="rId14" display="https://podminky.urs.cz/item/CS_URS_2024_01/998276101"/>
    <hyperlink ref="F173" r:id="rId15" display="https://podminky.urs.cz/item/CS_URS_2024_01/998276101"/>
    <hyperlink ref="F175" r:id="rId16" display="https://podminky.urs.cz/item/CS_URS_2024_01/998276124"/>
    <hyperlink ref="F179" r:id="rId17" display="https://podminky.urs.cz/item/CS_URS_2024_01/713463131"/>
    <hyperlink ref="F182" r:id="rId18" display="https://podminky.urs.cz/item/CS_URS_2024_01/713463132"/>
    <hyperlink ref="F193" r:id="rId19" display="https://podminky.urs.cz/item/CS_URS_2024_01/998713101"/>
    <hyperlink ref="F196" r:id="rId20" display="https://podminky.urs.cz/item/CS_URS_2024_01/721174025"/>
    <hyperlink ref="F198" r:id="rId21" display="https://podminky.urs.cz/item/CS_URS_2024_01/721174042"/>
    <hyperlink ref="F201" r:id="rId22" display="https://podminky.urs.cz/item/CS_URS_2024_01/721174043"/>
    <hyperlink ref="F204" r:id="rId23" display="https://podminky.urs.cz/item/CS_URS_2024_01/721174044"/>
    <hyperlink ref="F207" r:id="rId24" display="https://podminky.urs.cz/item/CS_URS_2024_01/721174045"/>
    <hyperlink ref="F210" r:id="rId25" display="https://podminky.urs.cz/item/CS_URS_2024_01/721211421"/>
    <hyperlink ref="F217" r:id="rId26" display="https://podminky.urs.cz/item/CS_URS_2024_01/721242105"/>
    <hyperlink ref="F220" r:id="rId27" display="https://podminky.urs.cz/item/CS_URS_2024_01/721290111"/>
    <hyperlink ref="F226" r:id="rId28" display="https://podminky.urs.cz/item/CS_URS_2024_01/998721103"/>
    <hyperlink ref="F230" r:id="rId29" display="https://podminky.urs.cz/item/CS_URS_2024_01/722176112"/>
    <hyperlink ref="F234" r:id="rId30" display="https://podminky.urs.cz/item/CS_URS_2024_01/722176113"/>
    <hyperlink ref="F238" r:id="rId31" display="https://podminky.urs.cz/item/CS_URS_2024_01/722176115"/>
    <hyperlink ref="F242" r:id="rId32" display="https://podminky.urs.cz/item/CS_URS_2024_01/722221134"/>
    <hyperlink ref="F246" r:id="rId33" display="https://podminky.urs.cz/item/CS_URS_2024_01/722231073"/>
    <hyperlink ref="F253" r:id="rId34" display="https://podminky.urs.cz/item/CS_URS_2024_01/722231222"/>
    <hyperlink ref="F255" r:id="rId35" display="https://podminky.urs.cz/item/CS_URS_2024_01/722232044"/>
    <hyperlink ref="F259" r:id="rId36" display="https://podminky.urs.cz/item/CS_URS_2024_01/722232062"/>
    <hyperlink ref="F261" r:id="rId37" display="https://podminky.urs.cz/item/CS_URS_2024_01/722290234"/>
    <hyperlink ref="F270" r:id="rId38" display="https://podminky.urs.cz/item/CS_URS_2024_01/998722101"/>
    <hyperlink ref="F272" r:id="rId39" display="https://podminky.urs.cz/item/CS_URS_2024_01/998722103"/>
    <hyperlink ref="F275" r:id="rId40" display="https://podminky.urs.cz/item/CS_URS_2024_01/725112022"/>
    <hyperlink ref="F277" r:id="rId41" display="https://podminky.urs.cz/item/CS_URS_2024_01/725121001"/>
    <hyperlink ref="F279" r:id="rId42" display="https://podminky.urs.cz/item/CS_URS_2024_01/725121521"/>
    <hyperlink ref="F281" r:id="rId43" display="https://podminky.urs.cz/item/CS_URS_2024_01/725211603"/>
    <hyperlink ref="F283" r:id="rId44" display="https://podminky.urs.cz/item/CS_URS_2024_01/725311121"/>
    <hyperlink ref="F285" r:id="rId45" display="https://podminky.urs.cz/item/CS_URS_2024_01/725331111"/>
    <hyperlink ref="F287" r:id="rId46" display="https://podminky.urs.cz/item/CS_URS_2024_01/725759601"/>
    <hyperlink ref="F289" r:id="rId47" display="https://podminky.urs.cz/item/CS_URS_2024_01/725821311"/>
    <hyperlink ref="F291" r:id="rId48" display="https://podminky.urs.cz/item/CS_URS_2024_01/725821312"/>
    <hyperlink ref="F293" r:id="rId49" display="https://podminky.urs.cz/item/CS_URS_2024_01/725829121"/>
    <hyperlink ref="F296" r:id="rId50" display="https://podminky.urs.cz/item/CS_URS_2024_01/725841352"/>
    <hyperlink ref="F298" r:id="rId51" display="https://podminky.urs.cz/item/CS_URS_2024_01/998725101"/>
    <hyperlink ref="F301" r:id="rId52" display="https://podminky.urs.cz/item/CS_URS_2024_01/726131041"/>
    <hyperlink ref="F303" r:id="rId53" display="https://podminky.urs.cz/item/CS_URS_2024_01/998726111"/>
    <hyperlink ref="F306" r:id="rId54" display="https://podminky.urs.cz/item/CS_URS_2024_01/734295011"/>
    <hyperlink ref="F308" r:id="rId55" display="https://podminky.urs.cz/item/CS_URS_2024_01/998734101"/>
    <hyperlink ref="F312" r:id="rId56" display="https://podminky.urs.cz/item/CS_URS_2024_01/230120072R"/>
    <hyperlink ref="F314" r:id="rId57" display="https://podminky.urs.cz/item/CS_URS_2024_01/230170001"/>
    <hyperlink ref="F316" r:id="rId58" display="https://podminky.urs.cz/item/CS_URS_2024_01/230170001"/>
    <hyperlink ref="F318" r:id="rId59" display="https://podminky.urs.cz/item/CS_URS_2024_01/230170003"/>
    <hyperlink ref="F320" r:id="rId60" display="https://podminky.urs.cz/item/CS_URS_2024_01/230170011"/>
    <hyperlink ref="F323" r:id="rId61" display="https://podminky.urs.cz/item/CS_URS_2024_01/230170011"/>
    <hyperlink ref="F332" r:id="rId62" display="https://podminky.urs.cz/item/CS_URS_2024_01/230170013"/>
    <hyperlink ref="F340" r:id="rId63" display="https://podminky.urs.cz/item/CS_URS_2024_01/012103000"/>
    <hyperlink ref="F342" r:id="rId64" display="https://podminky.urs.cz/item/CS_URS_2024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981</v>
      </c>
      <c r="H4" s="22"/>
    </row>
    <row r="5" s="1" customFormat="1" ht="12" customHeight="1">
      <c r="B5" s="22"/>
      <c r="C5" s="272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3" t="s">
        <v>16</v>
      </c>
      <c r="D6" s="274" t="s">
        <v>17</v>
      </c>
      <c r="E6" s="1"/>
      <c r="F6" s="1"/>
      <c r="H6" s="22"/>
    </row>
    <row r="7" s="1" customFormat="1" ht="24.75" customHeight="1">
      <c r="B7" s="22"/>
      <c r="C7" s="135" t="s">
        <v>23</v>
      </c>
      <c r="D7" s="140" t="str">
        <f>'Rekapitulace stavby'!AN8</f>
        <v>10. 4. 2024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5"/>
      <c r="C9" s="276" t="s">
        <v>53</v>
      </c>
      <c r="D9" s="277" t="s">
        <v>54</v>
      </c>
      <c r="E9" s="277" t="s">
        <v>155</v>
      </c>
      <c r="F9" s="278" t="s">
        <v>982</v>
      </c>
      <c r="G9" s="180"/>
      <c r="H9" s="275"/>
    </row>
    <row r="10" s="2" customFormat="1" ht="26.4" customHeight="1">
      <c r="A10" s="40"/>
      <c r="B10" s="46"/>
      <c r="C10" s="279" t="s">
        <v>983</v>
      </c>
      <c r="D10" s="279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0" t="s">
        <v>92</v>
      </c>
      <c r="D11" s="281" t="s">
        <v>93</v>
      </c>
      <c r="E11" s="282" t="s">
        <v>94</v>
      </c>
      <c r="F11" s="283">
        <v>40.200000000000003</v>
      </c>
      <c r="G11" s="40"/>
      <c r="H11" s="46"/>
    </row>
    <row r="12" s="2" customFormat="1" ht="16.8" customHeight="1">
      <c r="A12" s="40"/>
      <c r="B12" s="46"/>
      <c r="C12" s="284" t="s">
        <v>19</v>
      </c>
      <c r="D12" s="284" t="s">
        <v>95</v>
      </c>
      <c r="E12" s="19" t="s">
        <v>19</v>
      </c>
      <c r="F12" s="285">
        <v>40.200000000000003</v>
      </c>
      <c r="G12" s="40"/>
      <c r="H12" s="46"/>
    </row>
    <row r="13" s="2" customFormat="1" ht="16.8" customHeight="1">
      <c r="A13" s="40"/>
      <c r="B13" s="46"/>
      <c r="C13" s="286" t="s">
        <v>984</v>
      </c>
      <c r="D13" s="40"/>
      <c r="E13" s="40"/>
      <c r="F13" s="40"/>
      <c r="G13" s="40"/>
      <c r="H13" s="46"/>
    </row>
    <row r="14" s="2" customFormat="1">
      <c r="A14" s="40"/>
      <c r="B14" s="46"/>
      <c r="C14" s="284" t="s">
        <v>172</v>
      </c>
      <c r="D14" s="284" t="s">
        <v>985</v>
      </c>
      <c r="E14" s="19" t="s">
        <v>174</v>
      </c>
      <c r="F14" s="285">
        <v>177.81299999999999</v>
      </c>
      <c r="G14" s="40"/>
      <c r="H14" s="46"/>
    </row>
    <row r="15" s="2" customFormat="1">
      <c r="A15" s="40"/>
      <c r="B15" s="46"/>
      <c r="C15" s="284" t="s">
        <v>183</v>
      </c>
      <c r="D15" s="284" t="s">
        <v>986</v>
      </c>
      <c r="E15" s="19" t="s">
        <v>174</v>
      </c>
      <c r="F15" s="285">
        <v>246.869</v>
      </c>
      <c r="G15" s="40"/>
      <c r="H15" s="46"/>
    </row>
    <row r="16" s="2" customFormat="1">
      <c r="A16" s="40"/>
      <c r="B16" s="46"/>
      <c r="C16" s="284" t="s">
        <v>200</v>
      </c>
      <c r="D16" s="284" t="s">
        <v>987</v>
      </c>
      <c r="E16" s="19" t="s">
        <v>174</v>
      </c>
      <c r="F16" s="285">
        <v>108.75700000000001</v>
      </c>
      <c r="G16" s="40"/>
      <c r="H16" s="46"/>
    </row>
    <row r="17" s="2" customFormat="1" ht="16.8" customHeight="1">
      <c r="A17" s="40"/>
      <c r="B17" s="46"/>
      <c r="C17" s="284" t="s">
        <v>213</v>
      </c>
      <c r="D17" s="284" t="s">
        <v>988</v>
      </c>
      <c r="E17" s="19" t="s">
        <v>174</v>
      </c>
      <c r="F17" s="285">
        <v>177.81299999999999</v>
      </c>
      <c r="G17" s="40"/>
      <c r="H17" s="46"/>
    </row>
    <row r="18" s="2" customFormat="1" ht="16.8" customHeight="1">
      <c r="A18" s="40"/>
      <c r="B18" s="46"/>
      <c r="C18" s="284" t="s">
        <v>220</v>
      </c>
      <c r="D18" s="284" t="s">
        <v>989</v>
      </c>
      <c r="E18" s="19" t="s">
        <v>174</v>
      </c>
      <c r="F18" s="285">
        <v>69.055999999999997</v>
      </c>
      <c r="G18" s="40"/>
      <c r="H18" s="46"/>
    </row>
    <row r="19" s="2" customFormat="1" ht="16.8" customHeight="1">
      <c r="A19" s="40"/>
      <c r="B19" s="46"/>
      <c r="C19" s="280" t="s">
        <v>97</v>
      </c>
      <c r="D19" s="281" t="s">
        <v>98</v>
      </c>
      <c r="E19" s="282" t="s">
        <v>94</v>
      </c>
      <c r="F19" s="283">
        <v>46.939999999999998</v>
      </c>
      <c r="G19" s="40"/>
      <c r="H19" s="46"/>
    </row>
    <row r="20" s="2" customFormat="1" ht="16.8" customHeight="1">
      <c r="A20" s="40"/>
      <c r="B20" s="46"/>
      <c r="C20" s="284" t="s">
        <v>19</v>
      </c>
      <c r="D20" s="284" t="s">
        <v>99</v>
      </c>
      <c r="E20" s="19" t="s">
        <v>19</v>
      </c>
      <c r="F20" s="285">
        <v>46.939999999999998</v>
      </c>
      <c r="G20" s="40"/>
      <c r="H20" s="46"/>
    </row>
    <row r="21" s="2" customFormat="1" ht="16.8" customHeight="1">
      <c r="A21" s="40"/>
      <c r="B21" s="46"/>
      <c r="C21" s="286" t="s">
        <v>984</v>
      </c>
      <c r="D21" s="40"/>
      <c r="E21" s="40"/>
      <c r="F21" s="40"/>
      <c r="G21" s="40"/>
      <c r="H21" s="46"/>
    </row>
    <row r="22" s="2" customFormat="1">
      <c r="A22" s="40"/>
      <c r="B22" s="46"/>
      <c r="C22" s="284" t="s">
        <v>172</v>
      </c>
      <c r="D22" s="284" t="s">
        <v>985</v>
      </c>
      <c r="E22" s="19" t="s">
        <v>174</v>
      </c>
      <c r="F22" s="285">
        <v>177.81299999999999</v>
      </c>
      <c r="G22" s="40"/>
      <c r="H22" s="46"/>
    </row>
    <row r="23" s="2" customFormat="1">
      <c r="A23" s="40"/>
      <c r="B23" s="46"/>
      <c r="C23" s="284" t="s">
        <v>183</v>
      </c>
      <c r="D23" s="284" t="s">
        <v>986</v>
      </c>
      <c r="E23" s="19" t="s">
        <v>174</v>
      </c>
      <c r="F23" s="285">
        <v>246.869</v>
      </c>
      <c r="G23" s="40"/>
      <c r="H23" s="46"/>
    </row>
    <row r="24" s="2" customFormat="1">
      <c r="A24" s="40"/>
      <c r="B24" s="46"/>
      <c r="C24" s="284" t="s">
        <v>200</v>
      </c>
      <c r="D24" s="284" t="s">
        <v>987</v>
      </c>
      <c r="E24" s="19" t="s">
        <v>174</v>
      </c>
      <c r="F24" s="285">
        <v>108.75700000000001</v>
      </c>
      <c r="G24" s="40"/>
      <c r="H24" s="46"/>
    </row>
    <row r="25" s="2" customFormat="1" ht="16.8" customHeight="1">
      <c r="A25" s="40"/>
      <c r="B25" s="46"/>
      <c r="C25" s="284" t="s">
        <v>213</v>
      </c>
      <c r="D25" s="284" t="s">
        <v>988</v>
      </c>
      <c r="E25" s="19" t="s">
        <v>174</v>
      </c>
      <c r="F25" s="285">
        <v>177.81299999999999</v>
      </c>
      <c r="G25" s="40"/>
      <c r="H25" s="46"/>
    </row>
    <row r="26" s="2" customFormat="1" ht="16.8" customHeight="1">
      <c r="A26" s="40"/>
      <c r="B26" s="46"/>
      <c r="C26" s="284" t="s">
        <v>220</v>
      </c>
      <c r="D26" s="284" t="s">
        <v>989</v>
      </c>
      <c r="E26" s="19" t="s">
        <v>174</v>
      </c>
      <c r="F26" s="285">
        <v>69.055999999999997</v>
      </c>
      <c r="G26" s="40"/>
      <c r="H26" s="46"/>
    </row>
    <row r="27" s="2" customFormat="1" ht="16.8" customHeight="1">
      <c r="A27" s="40"/>
      <c r="B27" s="46"/>
      <c r="C27" s="280" t="s">
        <v>101</v>
      </c>
      <c r="D27" s="281" t="s">
        <v>102</v>
      </c>
      <c r="E27" s="282" t="s">
        <v>94</v>
      </c>
      <c r="F27" s="283">
        <v>62.159999999999997</v>
      </c>
      <c r="G27" s="40"/>
      <c r="H27" s="46"/>
    </row>
    <row r="28" s="2" customFormat="1" ht="16.8" customHeight="1">
      <c r="A28" s="40"/>
      <c r="B28" s="46"/>
      <c r="C28" s="284" t="s">
        <v>19</v>
      </c>
      <c r="D28" s="284" t="s">
        <v>103</v>
      </c>
      <c r="E28" s="19" t="s">
        <v>19</v>
      </c>
      <c r="F28" s="285">
        <v>62.159999999999997</v>
      </c>
      <c r="G28" s="40"/>
      <c r="H28" s="46"/>
    </row>
    <row r="29" s="2" customFormat="1" ht="16.8" customHeight="1">
      <c r="A29" s="40"/>
      <c r="B29" s="46"/>
      <c r="C29" s="286" t="s">
        <v>984</v>
      </c>
      <c r="D29" s="40"/>
      <c r="E29" s="40"/>
      <c r="F29" s="40"/>
      <c r="G29" s="40"/>
      <c r="H29" s="46"/>
    </row>
    <row r="30" s="2" customFormat="1">
      <c r="A30" s="40"/>
      <c r="B30" s="46"/>
      <c r="C30" s="284" t="s">
        <v>172</v>
      </c>
      <c r="D30" s="284" t="s">
        <v>985</v>
      </c>
      <c r="E30" s="19" t="s">
        <v>174</v>
      </c>
      <c r="F30" s="285">
        <v>177.81299999999999</v>
      </c>
      <c r="G30" s="40"/>
      <c r="H30" s="46"/>
    </row>
    <row r="31" s="2" customFormat="1">
      <c r="A31" s="40"/>
      <c r="B31" s="46"/>
      <c r="C31" s="284" t="s">
        <v>183</v>
      </c>
      <c r="D31" s="284" t="s">
        <v>986</v>
      </c>
      <c r="E31" s="19" t="s">
        <v>174</v>
      </c>
      <c r="F31" s="285">
        <v>246.869</v>
      </c>
      <c r="G31" s="40"/>
      <c r="H31" s="46"/>
    </row>
    <row r="32" s="2" customFormat="1">
      <c r="A32" s="40"/>
      <c r="B32" s="46"/>
      <c r="C32" s="284" t="s">
        <v>200</v>
      </c>
      <c r="D32" s="284" t="s">
        <v>987</v>
      </c>
      <c r="E32" s="19" t="s">
        <v>174</v>
      </c>
      <c r="F32" s="285">
        <v>108.75700000000001</v>
      </c>
      <c r="G32" s="40"/>
      <c r="H32" s="46"/>
    </row>
    <row r="33" s="2" customFormat="1" ht="16.8" customHeight="1">
      <c r="A33" s="40"/>
      <c r="B33" s="46"/>
      <c r="C33" s="284" t="s">
        <v>213</v>
      </c>
      <c r="D33" s="284" t="s">
        <v>988</v>
      </c>
      <c r="E33" s="19" t="s">
        <v>174</v>
      </c>
      <c r="F33" s="285">
        <v>177.81299999999999</v>
      </c>
      <c r="G33" s="40"/>
      <c r="H33" s="46"/>
    </row>
    <row r="34" s="2" customFormat="1" ht="16.8" customHeight="1">
      <c r="A34" s="40"/>
      <c r="B34" s="46"/>
      <c r="C34" s="284" t="s">
        <v>220</v>
      </c>
      <c r="D34" s="284" t="s">
        <v>989</v>
      </c>
      <c r="E34" s="19" t="s">
        <v>174</v>
      </c>
      <c r="F34" s="285">
        <v>69.055999999999997</v>
      </c>
      <c r="G34" s="40"/>
      <c r="H34" s="46"/>
    </row>
    <row r="35" s="2" customFormat="1" ht="16.8" customHeight="1">
      <c r="A35" s="40"/>
      <c r="B35" s="46"/>
      <c r="C35" s="280" t="s">
        <v>104</v>
      </c>
      <c r="D35" s="281" t="s">
        <v>105</v>
      </c>
      <c r="E35" s="282" t="s">
        <v>94</v>
      </c>
      <c r="F35" s="283">
        <v>40.799999999999997</v>
      </c>
      <c r="G35" s="40"/>
      <c r="H35" s="46"/>
    </row>
    <row r="36" s="2" customFormat="1" ht="16.8" customHeight="1">
      <c r="A36" s="40"/>
      <c r="B36" s="46"/>
      <c r="C36" s="284" t="s">
        <v>19</v>
      </c>
      <c r="D36" s="284" t="s">
        <v>19</v>
      </c>
      <c r="E36" s="19" t="s">
        <v>19</v>
      </c>
      <c r="F36" s="285">
        <v>0</v>
      </c>
      <c r="G36" s="40"/>
      <c r="H36" s="46"/>
    </row>
    <row r="37" s="2" customFormat="1" ht="16.8" customHeight="1">
      <c r="A37" s="40"/>
      <c r="B37" s="46"/>
      <c r="C37" s="284" t="s">
        <v>19</v>
      </c>
      <c r="D37" s="284" t="s">
        <v>19</v>
      </c>
      <c r="E37" s="19" t="s">
        <v>19</v>
      </c>
      <c r="F37" s="285">
        <v>0</v>
      </c>
      <c r="G37" s="40"/>
      <c r="H37" s="46"/>
    </row>
    <row r="38" s="2" customFormat="1" ht="16.8" customHeight="1">
      <c r="A38" s="40"/>
      <c r="B38" s="46"/>
      <c r="C38" s="284" t="s">
        <v>19</v>
      </c>
      <c r="D38" s="284" t="s">
        <v>19</v>
      </c>
      <c r="E38" s="19" t="s">
        <v>19</v>
      </c>
      <c r="F38" s="285">
        <v>0</v>
      </c>
      <c r="G38" s="40"/>
      <c r="H38" s="46"/>
    </row>
    <row r="39" s="2" customFormat="1" ht="16.8" customHeight="1">
      <c r="A39" s="40"/>
      <c r="B39" s="46"/>
      <c r="C39" s="284" t="s">
        <v>19</v>
      </c>
      <c r="D39" s="284" t="s">
        <v>19</v>
      </c>
      <c r="E39" s="19" t="s">
        <v>19</v>
      </c>
      <c r="F39" s="285">
        <v>0</v>
      </c>
      <c r="G39" s="40"/>
      <c r="H39" s="46"/>
    </row>
    <row r="40" s="2" customFormat="1" ht="16.8" customHeight="1">
      <c r="A40" s="40"/>
      <c r="B40" s="46"/>
      <c r="C40" s="284" t="s">
        <v>19</v>
      </c>
      <c r="D40" s="284" t="s">
        <v>19</v>
      </c>
      <c r="E40" s="19" t="s">
        <v>19</v>
      </c>
      <c r="F40" s="285">
        <v>0</v>
      </c>
      <c r="G40" s="40"/>
      <c r="H40" s="46"/>
    </row>
    <row r="41" s="2" customFormat="1" ht="16.8" customHeight="1">
      <c r="A41" s="40"/>
      <c r="B41" s="46"/>
      <c r="C41" s="284" t="s">
        <v>19</v>
      </c>
      <c r="D41" s="284" t="s">
        <v>19</v>
      </c>
      <c r="E41" s="19" t="s">
        <v>19</v>
      </c>
      <c r="F41" s="285">
        <v>0</v>
      </c>
      <c r="G41" s="40"/>
      <c r="H41" s="46"/>
    </row>
    <row r="42" s="2" customFormat="1" ht="16.8" customHeight="1">
      <c r="A42" s="40"/>
      <c r="B42" s="46"/>
      <c r="C42" s="284" t="s">
        <v>19</v>
      </c>
      <c r="D42" s="284" t="s">
        <v>106</v>
      </c>
      <c r="E42" s="19" t="s">
        <v>19</v>
      </c>
      <c r="F42" s="285">
        <v>40.799999999999997</v>
      </c>
      <c r="G42" s="40"/>
      <c r="H42" s="46"/>
    </row>
    <row r="43" s="2" customFormat="1" ht="16.8" customHeight="1">
      <c r="A43" s="40"/>
      <c r="B43" s="46"/>
      <c r="C43" s="286" t="s">
        <v>984</v>
      </c>
      <c r="D43" s="40"/>
      <c r="E43" s="40"/>
      <c r="F43" s="40"/>
      <c r="G43" s="40"/>
      <c r="H43" s="46"/>
    </row>
    <row r="44" s="2" customFormat="1">
      <c r="A44" s="40"/>
      <c r="B44" s="46"/>
      <c r="C44" s="284" t="s">
        <v>172</v>
      </c>
      <c r="D44" s="284" t="s">
        <v>985</v>
      </c>
      <c r="E44" s="19" t="s">
        <v>174</v>
      </c>
      <c r="F44" s="285">
        <v>177.81299999999999</v>
      </c>
      <c r="G44" s="40"/>
      <c r="H44" s="46"/>
    </row>
    <row r="45" s="2" customFormat="1">
      <c r="A45" s="40"/>
      <c r="B45" s="46"/>
      <c r="C45" s="284" t="s">
        <v>183</v>
      </c>
      <c r="D45" s="284" t="s">
        <v>986</v>
      </c>
      <c r="E45" s="19" t="s">
        <v>174</v>
      </c>
      <c r="F45" s="285">
        <v>246.869</v>
      </c>
      <c r="G45" s="40"/>
      <c r="H45" s="46"/>
    </row>
    <row r="46" s="2" customFormat="1">
      <c r="A46" s="40"/>
      <c r="B46" s="46"/>
      <c r="C46" s="284" t="s">
        <v>200</v>
      </c>
      <c r="D46" s="284" t="s">
        <v>987</v>
      </c>
      <c r="E46" s="19" t="s">
        <v>174</v>
      </c>
      <c r="F46" s="285">
        <v>108.75700000000001</v>
      </c>
      <c r="G46" s="40"/>
      <c r="H46" s="46"/>
    </row>
    <row r="47" s="2" customFormat="1" ht="16.8" customHeight="1">
      <c r="A47" s="40"/>
      <c r="B47" s="46"/>
      <c r="C47" s="284" t="s">
        <v>213</v>
      </c>
      <c r="D47" s="284" t="s">
        <v>988</v>
      </c>
      <c r="E47" s="19" t="s">
        <v>174</v>
      </c>
      <c r="F47" s="285">
        <v>177.81299999999999</v>
      </c>
      <c r="G47" s="40"/>
      <c r="H47" s="46"/>
    </row>
    <row r="48" s="2" customFormat="1" ht="16.8" customHeight="1">
      <c r="A48" s="40"/>
      <c r="B48" s="46"/>
      <c r="C48" s="284" t="s">
        <v>220</v>
      </c>
      <c r="D48" s="284" t="s">
        <v>989</v>
      </c>
      <c r="E48" s="19" t="s">
        <v>174</v>
      </c>
      <c r="F48" s="285">
        <v>69.055999999999997</v>
      </c>
      <c r="G48" s="40"/>
      <c r="H48" s="46"/>
    </row>
    <row r="49" s="2" customFormat="1" ht="16.8" customHeight="1">
      <c r="A49" s="40"/>
      <c r="B49" s="46"/>
      <c r="C49" s="280" t="s">
        <v>107</v>
      </c>
      <c r="D49" s="281" t="s">
        <v>108</v>
      </c>
      <c r="E49" s="282" t="s">
        <v>94</v>
      </c>
      <c r="F49" s="283">
        <v>7.4699999999999998</v>
      </c>
      <c r="G49" s="40"/>
      <c r="H49" s="46"/>
    </row>
    <row r="50" s="2" customFormat="1" ht="16.8" customHeight="1">
      <c r="A50" s="40"/>
      <c r="B50" s="46"/>
      <c r="C50" s="284" t="s">
        <v>19</v>
      </c>
      <c r="D50" s="284" t="s">
        <v>109</v>
      </c>
      <c r="E50" s="19" t="s">
        <v>19</v>
      </c>
      <c r="F50" s="285">
        <v>7.4699999999999998</v>
      </c>
      <c r="G50" s="40"/>
      <c r="H50" s="46"/>
    </row>
    <row r="51" s="2" customFormat="1" ht="16.8" customHeight="1">
      <c r="A51" s="40"/>
      <c r="B51" s="46"/>
      <c r="C51" s="286" t="s">
        <v>984</v>
      </c>
      <c r="D51" s="40"/>
      <c r="E51" s="40"/>
      <c r="F51" s="40"/>
      <c r="G51" s="40"/>
      <c r="H51" s="46"/>
    </row>
    <row r="52" s="2" customFormat="1">
      <c r="A52" s="40"/>
      <c r="B52" s="46"/>
      <c r="C52" s="284" t="s">
        <v>172</v>
      </c>
      <c r="D52" s="284" t="s">
        <v>985</v>
      </c>
      <c r="E52" s="19" t="s">
        <v>174</v>
      </c>
      <c r="F52" s="285">
        <v>177.81299999999999</v>
      </c>
      <c r="G52" s="40"/>
      <c r="H52" s="46"/>
    </row>
    <row r="53" s="2" customFormat="1">
      <c r="A53" s="40"/>
      <c r="B53" s="46"/>
      <c r="C53" s="284" t="s">
        <v>183</v>
      </c>
      <c r="D53" s="284" t="s">
        <v>986</v>
      </c>
      <c r="E53" s="19" t="s">
        <v>174</v>
      </c>
      <c r="F53" s="285">
        <v>246.869</v>
      </c>
      <c r="G53" s="40"/>
      <c r="H53" s="46"/>
    </row>
    <row r="54" s="2" customFormat="1">
      <c r="A54" s="40"/>
      <c r="B54" s="46"/>
      <c r="C54" s="284" t="s">
        <v>200</v>
      </c>
      <c r="D54" s="284" t="s">
        <v>987</v>
      </c>
      <c r="E54" s="19" t="s">
        <v>174</v>
      </c>
      <c r="F54" s="285">
        <v>108.75700000000001</v>
      </c>
      <c r="G54" s="40"/>
      <c r="H54" s="46"/>
    </row>
    <row r="55" s="2" customFormat="1" ht="16.8" customHeight="1">
      <c r="A55" s="40"/>
      <c r="B55" s="46"/>
      <c r="C55" s="284" t="s">
        <v>213</v>
      </c>
      <c r="D55" s="284" t="s">
        <v>988</v>
      </c>
      <c r="E55" s="19" t="s">
        <v>174</v>
      </c>
      <c r="F55" s="285">
        <v>177.81299999999999</v>
      </c>
      <c r="G55" s="40"/>
      <c r="H55" s="46"/>
    </row>
    <row r="56" s="2" customFormat="1" ht="16.8" customHeight="1">
      <c r="A56" s="40"/>
      <c r="B56" s="46"/>
      <c r="C56" s="284" t="s">
        <v>220</v>
      </c>
      <c r="D56" s="284" t="s">
        <v>989</v>
      </c>
      <c r="E56" s="19" t="s">
        <v>174</v>
      </c>
      <c r="F56" s="285">
        <v>69.055999999999997</v>
      </c>
      <c r="G56" s="40"/>
      <c r="H56" s="46"/>
    </row>
    <row r="57" s="2" customFormat="1" ht="16.8" customHeight="1">
      <c r="A57" s="40"/>
      <c r="B57" s="46"/>
      <c r="C57" s="280" t="s">
        <v>110</v>
      </c>
      <c r="D57" s="281" t="s">
        <v>111</v>
      </c>
      <c r="E57" s="282" t="s">
        <v>112</v>
      </c>
      <c r="F57" s="283">
        <v>17.5</v>
      </c>
      <c r="G57" s="40"/>
      <c r="H57" s="46"/>
    </row>
    <row r="58" s="2" customFormat="1" ht="16.8" customHeight="1">
      <c r="A58" s="40"/>
      <c r="B58" s="46"/>
      <c r="C58" s="284" t="s">
        <v>19</v>
      </c>
      <c r="D58" s="284" t="s">
        <v>113</v>
      </c>
      <c r="E58" s="19" t="s">
        <v>19</v>
      </c>
      <c r="F58" s="285">
        <v>17.5</v>
      </c>
      <c r="G58" s="40"/>
      <c r="H58" s="46"/>
    </row>
    <row r="59" s="2" customFormat="1" ht="16.8" customHeight="1">
      <c r="A59" s="40"/>
      <c r="B59" s="46"/>
      <c r="C59" s="286" t="s">
        <v>984</v>
      </c>
      <c r="D59" s="40"/>
      <c r="E59" s="40"/>
      <c r="F59" s="40"/>
      <c r="G59" s="40"/>
      <c r="H59" s="46"/>
    </row>
    <row r="60" s="2" customFormat="1" ht="16.8" customHeight="1">
      <c r="A60" s="40"/>
      <c r="B60" s="46"/>
      <c r="C60" s="284" t="s">
        <v>353</v>
      </c>
      <c r="D60" s="284" t="s">
        <v>990</v>
      </c>
      <c r="E60" s="19" t="s">
        <v>112</v>
      </c>
      <c r="F60" s="285">
        <v>127.5</v>
      </c>
      <c r="G60" s="40"/>
      <c r="H60" s="46"/>
    </row>
    <row r="61" s="2" customFormat="1" ht="16.8" customHeight="1">
      <c r="A61" s="40"/>
      <c r="B61" s="46"/>
      <c r="C61" s="280" t="s">
        <v>115</v>
      </c>
      <c r="D61" s="281" t="s">
        <v>116</v>
      </c>
      <c r="E61" s="282" t="s">
        <v>112</v>
      </c>
      <c r="F61" s="283">
        <v>17.5</v>
      </c>
      <c r="G61" s="40"/>
      <c r="H61" s="46"/>
    </row>
    <row r="62" s="2" customFormat="1" ht="16.8" customHeight="1">
      <c r="A62" s="40"/>
      <c r="B62" s="46"/>
      <c r="C62" s="284" t="s">
        <v>19</v>
      </c>
      <c r="D62" s="284" t="s">
        <v>113</v>
      </c>
      <c r="E62" s="19" t="s">
        <v>19</v>
      </c>
      <c r="F62" s="285">
        <v>17.5</v>
      </c>
      <c r="G62" s="40"/>
      <c r="H62" s="46"/>
    </row>
    <row r="63" s="2" customFormat="1" ht="16.8" customHeight="1">
      <c r="A63" s="40"/>
      <c r="B63" s="46"/>
      <c r="C63" s="286" t="s">
        <v>984</v>
      </c>
      <c r="D63" s="40"/>
      <c r="E63" s="40"/>
      <c r="F63" s="40"/>
      <c r="G63" s="40"/>
      <c r="H63" s="46"/>
    </row>
    <row r="64" s="2" customFormat="1" ht="16.8" customHeight="1">
      <c r="A64" s="40"/>
      <c r="B64" s="46"/>
      <c r="C64" s="284" t="s">
        <v>353</v>
      </c>
      <c r="D64" s="284" t="s">
        <v>990</v>
      </c>
      <c r="E64" s="19" t="s">
        <v>112</v>
      </c>
      <c r="F64" s="285">
        <v>127.5</v>
      </c>
      <c r="G64" s="40"/>
      <c r="H64" s="46"/>
    </row>
    <row r="65" s="2" customFormat="1" ht="16.8" customHeight="1">
      <c r="A65" s="40"/>
      <c r="B65" s="46"/>
      <c r="C65" s="280" t="s">
        <v>118</v>
      </c>
      <c r="D65" s="281" t="s">
        <v>119</v>
      </c>
      <c r="E65" s="282" t="s">
        <v>112</v>
      </c>
      <c r="F65" s="283">
        <v>17.5</v>
      </c>
      <c r="G65" s="40"/>
      <c r="H65" s="46"/>
    </row>
    <row r="66" s="2" customFormat="1" ht="16.8" customHeight="1">
      <c r="A66" s="40"/>
      <c r="B66" s="46"/>
      <c r="C66" s="284" t="s">
        <v>19</v>
      </c>
      <c r="D66" s="284" t="s">
        <v>113</v>
      </c>
      <c r="E66" s="19" t="s">
        <v>19</v>
      </c>
      <c r="F66" s="285">
        <v>17.5</v>
      </c>
      <c r="G66" s="40"/>
      <c r="H66" s="46"/>
    </row>
    <row r="67" s="2" customFormat="1" ht="16.8" customHeight="1">
      <c r="A67" s="40"/>
      <c r="B67" s="46"/>
      <c r="C67" s="286" t="s">
        <v>984</v>
      </c>
      <c r="D67" s="40"/>
      <c r="E67" s="40"/>
      <c r="F67" s="40"/>
      <c r="G67" s="40"/>
      <c r="H67" s="46"/>
    </row>
    <row r="68" s="2" customFormat="1" ht="16.8" customHeight="1">
      <c r="A68" s="40"/>
      <c r="B68" s="46"/>
      <c r="C68" s="284" t="s">
        <v>353</v>
      </c>
      <c r="D68" s="284" t="s">
        <v>990</v>
      </c>
      <c r="E68" s="19" t="s">
        <v>112</v>
      </c>
      <c r="F68" s="285">
        <v>127.5</v>
      </c>
      <c r="G68" s="40"/>
      <c r="H68" s="46"/>
    </row>
    <row r="69" s="2" customFormat="1" ht="16.8" customHeight="1">
      <c r="A69" s="40"/>
      <c r="B69" s="46"/>
      <c r="C69" s="280" t="s">
        <v>120</v>
      </c>
      <c r="D69" s="281" t="s">
        <v>121</v>
      </c>
      <c r="E69" s="282" t="s">
        <v>112</v>
      </c>
      <c r="F69" s="283">
        <v>17.5</v>
      </c>
      <c r="G69" s="40"/>
      <c r="H69" s="46"/>
    </row>
    <row r="70" s="2" customFormat="1" ht="16.8" customHeight="1">
      <c r="A70" s="40"/>
      <c r="B70" s="46"/>
      <c r="C70" s="284" t="s">
        <v>19</v>
      </c>
      <c r="D70" s="284" t="s">
        <v>113</v>
      </c>
      <c r="E70" s="19" t="s">
        <v>19</v>
      </c>
      <c r="F70" s="285">
        <v>17.5</v>
      </c>
      <c r="G70" s="40"/>
      <c r="H70" s="46"/>
    </row>
    <row r="71" s="2" customFormat="1" ht="16.8" customHeight="1">
      <c r="A71" s="40"/>
      <c r="B71" s="46"/>
      <c r="C71" s="286" t="s">
        <v>984</v>
      </c>
      <c r="D71" s="40"/>
      <c r="E71" s="40"/>
      <c r="F71" s="40"/>
      <c r="G71" s="40"/>
      <c r="H71" s="46"/>
    </row>
    <row r="72" s="2" customFormat="1" ht="16.8" customHeight="1">
      <c r="A72" s="40"/>
      <c r="B72" s="46"/>
      <c r="C72" s="284" t="s">
        <v>353</v>
      </c>
      <c r="D72" s="284" t="s">
        <v>990</v>
      </c>
      <c r="E72" s="19" t="s">
        <v>112</v>
      </c>
      <c r="F72" s="285">
        <v>127.5</v>
      </c>
      <c r="G72" s="40"/>
      <c r="H72" s="46"/>
    </row>
    <row r="73" s="2" customFormat="1" ht="16.8" customHeight="1">
      <c r="A73" s="40"/>
      <c r="B73" s="46"/>
      <c r="C73" s="280" t="s">
        <v>122</v>
      </c>
      <c r="D73" s="281" t="s">
        <v>123</v>
      </c>
      <c r="E73" s="282" t="s">
        <v>124</v>
      </c>
      <c r="F73" s="283">
        <v>17.5</v>
      </c>
      <c r="G73" s="40"/>
      <c r="H73" s="46"/>
    </row>
    <row r="74" s="2" customFormat="1" ht="16.8" customHeight="1">
      <c r="A74" s="40"/>
      <c r="B74" s="46"/>
      <c r="C74" s="284" t="s">
        <v>19</v>
      </c>
      <c r="D74" s="284" t="s">
        <v>113</v>
      </c>
      <c r="E74" s="19" t="s">
        <v>19</v>
      </c>
      <c r="F74" s="285">
        <v>17.5</v>
      </c>
      <c r="G74" s="40"/>
      <c r="H74" s="46"/>
    </row>
    <row r="75" s="2" customFormat="1" ht="16.8" customHeight="1">
      <c r="A75" s="40"/>
      <c r="B75" s="46"/>
      <c r="C75" s="286" t="s">
        <v>984</v>
      </c>
      <c r="D75" s="40"/>
      <c r="E75" s="40"/>
      <c r="F75" s="40"/>
      <c r="G75" s="40"/>
      <c r="H75" s="46"/>
    </row>
    <row r="76" s="2" customFormat="1" ht="16.8" customHeight="1">
      <c r="A76" s="40"/>
      <c r="B76" s="46"/>
      <c r="C76" s="284" t="s">
        <v>353</v>
      </c>
      <c r="D76" s="284" t="s">
        <v>990</v>
      </c>
      <c r="E76" s="19" t="s">
        <v>112</v>
      </c>
      <c r="F76" s="285">
        <v>127.5</v>
      </c>
      <c r="G76" s="40"/>
      <c r="H76" s="46"/>
    </row>
    <row r="77" s="2" customFormat="1" ht="16.8" customHeight="1">
      <c r="A77" s="40"/>
      <c r="B77" s="46"/>
      <c r="C77" s="280" t="s">
        <v>125</v>
      </c>
      <c r="D77" s="281" t="s">
        <v>126</v>
      </c>
      <c r="E77" s="282" t="s">
        <v>112</v>
      </c>
      <c r="F77" s="283">
        <v>17.5</v>
      </c>
      <c r="G77" s="40"/>
      <c r="H77" s="46"/>
    </row>
    <row r="78" s="2" customFormat="1" ht="16.8" customHeight="1">
      <c r="A78" s="40"/>
      <c r="B78" s="46"/>
      <c r="C78" s="284" t="s">
        <v>19</v>
      </c>
      <c r="D78" s="284" t="s">
        <v>113</v>
      </c>
      <c r="E78" s="19" t="s">
        <v>19</v>
      </c>
      <c r="F78" s="285">
        <v>17.5</v>
      </c>
      <c r="G78" s="40"/>
      <c r="H78" s="46"/>
    </row>
    <row r="79" s="2" customFormat="1" ht="16.8" customHeight="1">
      <c r="A79" s="40"/>
      <c r="B79" s="46"/>
      <c r="C79" s="286" t="s">
        <v>984</v>
      </c>
      <c r="D79" s="40"/>
      <c r="E79" s="40"/>
      <c r="F79" s="40"/>
      <c r="G79" s="40"/>
      <c r="H79" s="46"/>
    </row>
    <row r="80" s="2" customFormat="1" ht="16.8" customHeight="1">
      <c r="A80" s="40"/>
      <c r="B80" s="46"/>
      <c r="C80" s="284" t="s">
        <v>353</v>
      </c>
      <c r="D80" s="284" t="s">
        <v>990</v>
      </c>
      <c r="E80" s="19" t="s">
        <v>112</v>
      </c>
      <c r="F80" s="285">
        <v>127.5</v>
      </c>
      <c r="G80" s="40"/>
      <c r="H80" s="46"/>
    </row>
    <row r="81" s="2" customFormat="1" ht="16.8" customHeight="1">
      <c r="A81" s="40"/>
      <c r="B81" s="46"/>
      <c r="C81" s="280" t="s">
        <v>127</v>
      </c>
      <c r="D81" s="281" t="s">
        <v>128</v>
      </c>
      <c r="E81" s="282" t="s">
        <v>112</v>
      </c>
      <c r="F81" s="283">
        <v>20.5</v>
      </c>
      <c r="G81" s="40"/>
      <c r="H81" s="46"/>
    </row>
    <row r="82" s="2" customFormat="1" ht="16.8" customHeight="1">
      <c r="A82" s="40"/>
      <c r="B82" s="46"/>
      <c r="C82" s="284" t="s">
        <v>19</v>
      </c>
      <c r="D82" s="284" t="s">
        <v>129</v>
      </c>
      <c r="E82" s="19" t="s">
        <v>19</v>
      </c>
      <c r="F82" s="285">
        <v>20.5</v>
      </c>
      <c r="G82" s="40"/>
      <c r="H82" s="46"/>
    </row>
    <row r="83" s="2" customFormat="1" ht="16.8" customHeight="1">
      <c r="A83" s="40"/>
      <c r="B83" s="46"/>
      <c r="C83" s="286" t="s">
        <v>984</v>
      </c>
      <c r="D83" s="40"/>
      <c r="E83" s="40"/>
      <c r="F83" s="40"/>
      <c r="G83" s="40"/>
      <c r="H83" s="46"/>
    </row>
    <row r="84" s="2" customFormat="1" ht="16.8" customHeight="1">
      <c r="A84" s="40"/>
      <c r="B84" s="46"/>
      <c r="C84" s="284" t="s">
        <v>353</v>
      </c>
      <c r="D84" s="284" t="s">
        <v>990</v>
      </c>
      <c r="E84" s="19" t="s">
        <v>112</v>
      </c>
      <c r="F84" s="285">
        <v>127.5</v>
      </c>
      <c r="G84" s="40"/>
      <c r="H84" s="46"/>
    </row>
    <row r="85" s="2" customFormat="1" ht="16.8" customHeight="1">
      <c r="A85" s="40"/>
      <c r="B85" s="46"/>
      <c r="C85" s="280" t="s">
        <v>130</v>
      </c>
      <c r="D85" s="281" t="s">
        <v>131</v>
      </c>
      <c r="E85" s="282" t="s">
        <v>112</v>
      </c>
      <c r="F85" s="283">
        <v>2</v>
      </c>
      <c r="G85" s="40"/>
      <c r="H85" s="46"/>
    </row>
    <row r="86" s="2" customFormat="1" ht="16.8" customHeight="1">
      <c r="A86" s="40"/>
      <c r="B86" s="46"/>
      <c r="C86" s="284" t="s">
        <v>19</v>
      </c>
      <c r="D86" s="284" t="s">
        <v>991</v>
      </c>
      <c r="E86" s="19" t="s">
        <v>19</v>
      </c>
      <c r="F86" s="285">
        <v>2</v>
      </c>
      <c r="G86" s="40"/>
      <c r="H86" s="46"/>
    </row>
    <row r="87" s="2" customFormat="1" ht="16.8" customHeight="1">
      <c r="A87" s="40"/>
      <c r="B87" s="46"/>
      <c r="C87" s="286" t="s">
        <v>984</v>
      </c>
      <c r="D87" s="40"/>
      <c r="E87" s="40"/>
      <c r="F87" s="40"/>
      <c r="G87" s="40"/>
      <c r="H87" s="46"/>
    </row>
    <row r="88" s="2" customFormat="1" ht="16.8" customHeight="1">
      <c r="A88" s="40"/>
      <c r="B88" s="46"/>
      <c r="C88" s="284" t="s">
        <v>353</v>
      </c>
      <c r="D88" s="284" t="s">
        <v>990</v>
      </c>
      <c r="E88" s="19" t="s">
        <v>112</v>
      </c>
      <c r="F88" s="285">
        <v>127.5</v>
      </c>
      <c r="G88" s="40"/>
      <c r="H88" s="46"/>
    </row>
    <row r="89" s="2" customFormat="1" ht="16.8" customHeight="1">
      <c r="A89" s="40"/>
      <c r="B89" s="46"/>
      <c r="C89" s="280" t="s">
        <v>132</v>
      </c>
      <c r="D89" s="281" t="s">
        <v>133</v>
      </c>
      <c r="E89" s="282" t="s">
        <v>112</v>
      </c>
      <c r="F89" s="283">
        <v>71.093000000000004</v>
      </c>
      <c r="G89" s="40"/>
      <c r="H89" s="46"/>
    </row>
    <row r="90" s="2" customFormat="1" ht="16.8" customHeight="1">
      <c r="A90" s="40"/>
      <c r="B90" s="46"/>
      <c r="C90" s="284" t="s">
        <v>19</v>
      </c>
      <c r="D90" s="284" t="s">
        <v>992</v>
      </c>
      <c r="E90" s="19" t="s">
        <v>19</v>
      </c>
      <c r="F90" s="285">
        <v>71.093000000000004</v>
      </c>
      <c r="G90" s="40"/>
      <c r="H90" s="46"/>
    </row>
    <row r="91" s="2" customFormat="1" ht="16.8" customHeight="1">
      <c r="A91" s="40"/>
      <c r="B91" s="46"/>
      <c r="C91" s="286" t="s">
        <v>984</v>
      </c>
      <c r="D91" s="40"/>
      <c r="E91" s="40"/>
      <c r="F91" s="40"/>
      <c r="G91" s="40"/>
      <c r="H91" s="46"/>
    </row>
    <row r="92" s="2" customFormat="1" ht="16.8" customHeight="1">
      <c r="A92" s="40"/>
      <c r="B92" s="46"/>
      <c r="C92" s="284" t="s">
        <v>220</v>
      </c>
      <c r="D92" s="284" t="s">
        <v>989</v>
      </c>
      <c r="E92" s="19" t="s">
        <v>174</v>
      </c>
      <c r="F92" s="285">
        <v>69.055999999999997</v>
      </c>
      <c r="G92" s="40"/>
      <c r="H92" s="46"/>
    </row>
    <row r="93" s="2" customFormat="1" ht="16.8" customHeight="1">
      <c r="A93" s="40"/>
      <c r="B93" s="46"/>
      <c r="C93" s="284" t="s">
        <v>233</v>
      </c>
      <c r="D93" s="284" t="s">
        <v>993</v>
      </c>
      <c r="E93" s="19" t="s">
        <v>174</v>
      </c>
      <c r="F93" s="285">
        <v>70.370000000000005</v>
      </c>
      <c r="G93" s="40"/>
      <c r="H93" s="46"/>
    </row>
    <row r="94" s="2" customFormat="1" ht="16.8" customHeight="1">
      <c r="A94" s="40"/>
      <c r="B94" s="46"/>
      <c r="C94" s="284" t="s">
        <v>248</v>
      </c>
      <c r="D94" s="284" t="s">
        <v>994</v>
      </c>
      <c r="E94" s="19" t="s">
        <v>174</v>
      </c>
      <c r="F94" s="285">
        <v>15.507999999999999</v>
      </c>
      <c r="G94" s="40"/>
      <c r="H94" s="46"/>
    </row>
    <row r="95" s="2" customFormat="1">
      <c r="A95" s="40"/>
      <c r="B95" s="46"/>
      <c r="C95" s="284" t="s">
        <v>257</v>
      </c>
      <c r="D95" s="284" t="s">
        <v>995</v>
      </c>
      <c r="E95" s="19" t="s">
        <v>112</v>
      </c>
      <c r="F95" s="285">
        <v>71.093000000000004</v>
      </c>
      <c r="G95" s="40"/>
      <c r="H95" s="46"/>
    </row>
    <row r="96" s="2" customFormat="1" ht="16.8" customHeight="1">
      <c r="A96" s="40"/>
      <c r="B96" s="46"/>
      <c r="C96" s="280" t="s">
        <v>135</v>
      </c>
      <c r="D96" s="281" t="s">
        <v>136</v>
      </c>
      <c r="E96" s="282" t="s">
        <v>112</v>
      </c>
      <c r="F96" s="283">
        <v>80.742000000000004</v>
      </c>
      <c r="G96" s="40"/>
      <c r="H96" s="46"/>
    </row>
    <row r="97" s="2" customFormat="1" ht="16.8" customHeight="1">
      <c r="A97" s="40"/>
      <c r="B97" s="46"/>
      <c r="C97" s="284" t="s">
        <v>19</v>
      </c>
      <c r="D97" s="284" t="s">
        <v>996</v>
      </c>
      <c r="E97" s="19" t="s">
        <v>19</v>
      </c>
      <c r="F97" s="285">
        <v>80.742000000000004</v>
      </c>
      <c r="G97" s="40"/>
      <c r="H97" s="46"/>
    </row>
    <row r="98" s="2" customFormat="1" ht="16.8" customHeight="1">
      <c r="A98" s="40"/>
      <c r="B98" s="46"/>
      <c r="C98" s="286" t="s">
        <v>984</v>
      </c>
      <c r="D98" s="40"/>
      <c r="E98" s="40"/>
      <c r="F98" s="40"/>
      <c r="G98" s="40"/>
      <c r="H98" s="46"/>
    </row>
    <row r="99" s="2" customFormat="1" ht="16.8" customHeight="1">
      <c r="A99" s="40"/>
      <c r="B99" s="46"/>
      <c r="C99" s="284" t="s">
        <v>220</v>
      </c>
      <c r="D99" s="284" t="s">
        <v>989</v>
      </c>
      <c r="E99" s="19" t="s">
        <v>174</v>
      </c>
      <c r="F99" s="285">
        <v>69.055999999999997</v>
      </c>
      <c r="G99" s="40"/>
      <c r="H99" s="46"/>
    </row>
    <row r="100" s="2" customFormat="1" ht="16.8" customHeight="1">
      <c r="A100" s="40"/>
      <c r="B100" s="46"/>
      <c r="C100" s="284" t="s">
        <v>233</v>
      </c>
      <c r="D100" s="284" t="s">
        <v>993</v>
      </c>
      <c r="E100" s="19" t="s">
        <v>174</v>
      </c>
      <c r="F100" s="285">
        <v>70.370000000000005</v>
      </c>
      <c r="G100" s="40"/>
      <c r="H100" s="46"/>
    </row>
    <row r="101" s="2" customFormat="1" ht="16.8" customHeight="1">
      <c r="A101" s="40"/>
      <c r="B101" s="46"/>
      <c r="C101" s="284" t="s">
        <v>248</v>
      </c>
      <c r="D101" s="284" t="s">
        <v>994</v>
      </c>
      <c r="E101" s="19" t="s">
        <v>174</v>
      </c>
      <c r="F101" s="285">
        <v>15.507999999999999</v>
      </c>
      <c r="G101" s="40"/>
      <c r="H101" s="46"/>
    </row>
    <row r="102" s="2" customFormat="1" ht="16.8" customHeight="1">
      <c r="A102" s="40"/>
      <c r="B102" s="46"/>
      <c r="C102" s="284" t="s">
        <v>265</v>
      </c>
      <c r="D102" s="284" t="s">
        <v>997</v>
      </c>
      <c r="E102" s="19" t="s">
        <v>112</v>
      </c>
      <c r="F102" s="285">
        <v>80.742000000000004</v>
      </c>
      <c r="G102" s="40"/>
      <c r="H102" s="46"/>
    </row>
    <row r="103" s="2" customFormat="1" ht="16.8" customHeight="1">
      <c r="A103" s="40"/>
      <c r="B103" s="46"/>
      <c r="C103" s="280" t="s">
        <v>138</v>
      </c>
      <c r="D103" s="281" t="s">
        <v>139</v>
      </c>
      <c r="E103" s="282" t="s">
        <v>112</v>
      </c>
      <c r="F103" s="283">
        <v>25.542000000000002</v>
      </c>
      <c r="G103" s="40"/>
      <c r="H103" s="46"/>
    </row>
    <row r="104" s="2" customFormat="1" ht="16.8" customHeight="1">
      <c r="A104" s="40"/>
      <c r="B104" s="46"/>
      <c r="C104" s="284" t="s">
        <v>19</v>
      </c>
      <c r="D104" s="284" t="s">
        <v>998</v>
      </c>
      <c r="E104" s="19" t="s">
        <v>19</v>
      </c>
      <c r="F104" s="285">
        <v>25.542000000000002</v>
      </c>
      <c r="G104" s="40"/>
      <c r="H104" s="46"/>
    </row>
    <row r="105" s="2" customFormat="1" ht="16.8" customHeight="1">
      <c r="A105" s="40"/>
      <c r="B105" s="46"/>
      <c r="C105" s="286" t="s">
        <v>984</v>
      </c>
      <c r="D105" s="40"/>
      <c r="E105" s="40"/>
      <c r="F105" s="40"/>
      <c r="G105" s="40"/>
      <c r="H105" s="46"/>
    </row>
    <row r="106" s="2" customFormat="1" ht="16.8" customHeight="1">
      <c r="A106" s="40"/>
      <c r="B106" s="46"/>
      <c r="C106" s="284" t="s">
        <v>220</v>
      </c>
      <c r="D106" s="284" t="s">
        <v>989</v>
      </c>
      <c r="E106" s="19" t="s">
        <v>174</v>
      </c>
      <c r="F106" s="285">
        <v>69.055999999999997</v>
      </c>
      <c r="G106" s="40"/>
      <c r="H106" s="46"/>
    </row>
    <row r="107" s="2" customFormat="1" ht="16.8" customHeight="1">
      <c r="A107" s="40"/>
      <c r="B107" s="46"/>
      <c r="C107" s="284" t="s">
        <v>233</v>
      </c>
      <c r="D107" s="284" t="s">
        <v>993</v>
      </c>
      <c r="E107" s="19" t="s">
        <v>174</v>
      </c>
      <c r="F107" s="285">
        <v>70.370000000000005</v>
      </c>
      <c r="G107" s="40"/>
      <c r="H107" s="46"/>
    </row>
    <row r="108" s="2" customFormat="1" ht="16.8" customHeight="1">
      <c r="A108" s="40"/>
      <c r="B108" s="46"/>
      <c r="C108" s="284" t="s">
        <v>248</v>
      </c>
      <c r="D108" s="284" t="s">
        <v>994</v>
      </c>
      <c r="E108" s="19" t="s">
        <v>174</v>
      </c>
      <c r="F108" s="285">
        <v>15.507999999999999</v>
      </c>
      <c r="G108" s="40"/>
      <c r="H108" s="46"/>
    </row>
    <row r="109" s="2" customFormat="1" ht="16.8" customHeight="1">
      <c r="A109" s="40"/>
      <c r="B109" s="46"/>
      <c r="C109" s="284" t="s">
        <v>273</v>
      </c>
      <c r="D109" s="284" t="s">
        <v>999</v>
      </c>
      <c r="E109" s="19" t="s">
        <v>112</v>
      </c>
      <c r="F109" s="285">
        <v>25.542000000000002</v>
      </c>
      <c r="G109" s="40"/>
      <c r="H109" s="46"/>
    </row>
    <row r="110" s="2" customFormat="1" ht="26.4" customHeight="1">
      <c r="A110" s="40"/>
      <c r="B110" s="46"/>
      <c r="C110" s="279" t="s">
        <v>1000</v>
      </c>
      <c r="D110" s="279" t="s">
        <v>84</v>
      </c>
      <c r="E110" s="40"/>
      <c r="F110" s="40"/>
      <c r="G110" s="40"/>
      <c r="H110" s="46"/>
    </row>
    <row r="111" s="2" customFormat="1" ht="16.8" customHeight="1">
      <c r="A111" s="40"/>
      <c r="B111" s="46"/>
      <c r="C111" s="280" t="s">
        <v>399</v>
      </c>
      <c r="D111" s="281" t="s">
        <v>400</v>
      </c>
      <c r="E111" s="282" t="s">
        <v>94</v>
      </c>
      <c r="F111" s="283">
        <v>116.52</v>
      </c>
      <c r="G111" s="40"/>
      <c r="H111" s="46"/>
    </row>
    <row r="112" s="2" customFormat="1" ht="16.8" customHeight="1">
      <c r="A112" s="40"/>
      <c r="B112" s="46"/>
      <c r="C112" s="284" t="s">
        <v>19</v>
      </c>
      <c r="D112" s="284" t="s">
        <v>7</v>
      </c>
      <c r="E112" s="19" t="s">
        <v>19</v>
      </c>
      <c r="F112" s="285">
        <v>21</v>
      </c>
      <c r="G112" s="40"/>
      <c r="H112" s="46"/>
    </row>
    <row r="113" s="2" customFormat="1" ht="16.8" customHeight="1">
      <c r="A113" s="40"/>
      <c r="B113" s="46"/>
      <c r="C113" s="284" t="s">
        <v>19</v>
      </c>
      <c r="D113" s="284" t="s">
        <v>1001</v>
      </c>
      <c r="E113" s="19" t="s">
        <v>19</v>
      </c>
      <c r="F113" s="285">
        <v>95.519999999999996</v>
      </c>
      <c r="G113" s="40"/>
      <c r="H113" s="46"/>
    </row>
    <row r="114" s="2" customFormat="1" ht="16.8" customHeight="1">
      <c r="A114" s="40"/>
      <c r="B114" s="46"/>
      <c r="C114" s="284" t="s">
        <v>19</v>
      </c>
      <c r="D114" s="284" t="s">
        <v>190</v>
      </c>
      <c r="E114" s="19" t="s">
        <v>19</v>
      </c>
      <c r="F114" s="285">
        <v>116.52</v>
      </c>
      <c r="G114" s="40"/>
      <c r="H114" s="46"/>
    </row>
    <row r="115" s="2" customFormat="1" ht="16.8" customHeight="1">
      <c r="A115" s="40"/>
      <c r="B115" s="46"/>
      <c r="C115" s="286" t="s">
        <v>984</v>
      </c>
      <c r="D115" s="40"/>
      <c r="E115" s="40"/>
      <c r="F115" s="40"/>
      <c r="G115" s="40"/>
      <c r="H115" s="46"/>
    </row>
    <row r="116" s="2" customFormat="1">
      <c r="A116" s="40"/>
      <c r="B116" s="46"/>
      <c r="C116" s="284" t="s">
        <v>172</v>
      </c>
      <c r="D116" s="284" t="s">
        <v>985</v>
      </c>
      <c r="E116" s="19" t="s">
        <v>174</v>
      </c>
      <c r="F116" s="285">
        <v>116.52</v>
      </c>
      <c r="G116" s="40"/>
      <c r="H116" s="46"/>
    </row>
    <row r="117" s="2" customFormat="1">
      <c r="A117" s="40"/>
      <c r="B117" s="46"/>
      <c r="C117" s="284" t="s">
        <v>413</v>
      </c>
      <c r="D117" s="284" t="s">
        <v>1002</v>
      </c>
      <c r="E117" s="19" t="s">
        <v>174</v>
      </c>
      <c r="F117" s="285">
        <v>36.600000000000001</v>
      </c>
      <c r="G117" s="40"/>
      <c r="H117" s="46"/>
    </row>
    <row r="118" s="2" customFormat="1">
      <c r="A118" s="40"/>
      <c r="B118" s="46"/>
      <c r="C118" s="284" t="s">
        <v>200</v>
      </c>
      <c r="D118" s="284" t="s">
        <v>987</v>
      </c>
      <c r="E118" s="19" t="s">
        <v>174</v>
      </c>
      <c r="F118" s="285">
        <v>42.090000000000003</v>
      </c>
      <c r="G118" s="40"/>
      <c r="H118" s="46"/>
    </row>
    <row r="119" s="2" customFormat="1" ht="16.8" customHeight="1">
      <c r="A119" s="40"/>
      <c r="B119" s="46"/>
      <c r="C119" s="284" t="s">
        <v>192</v>
      </c>
      <c r="D119" s="284" t="s">
        <v>1003</v>
      </c>
      <c r="E119" s="19" t="s">
        <v>174</v>
      </c>
      <c r="F119" s="285">
        <v>116.52</v>
      </c>
      <c r="G119" s="40"/>
      <c r="H119" s="46"/>
    </row>
    <row r="120" s="2" customFormat="1" ht="16.8" customHeight="1">
      <c r="A120" s="40"/>
      <c r="B120" s="46"/>
      <c r="C120" s="284" t="s">
        <v>206</v>
      </c>
      <c r="D120" s="284" t="s">
        <v>1004</v>
      </c>
      <c r="E120" s="19" t="s">
        <v>208</v>
      </c>
      <c r="F120" s="285">
        <v>75.762</v>
      </c>
      <c r="G120" s="40"/>
      <c r="H120" s="46"/>
    </row>
    <row r="121" s="2" customFormat="1" ht="16.8" customHeight="1">
      <c r="A121" s="40"/>
      <c r="B121" s="46"/>
      <c r="C121" s="284" t="s">
        <v>213</v>
      </c>
      <c r="D121" s="284" t="s">
        <v>988</v>
      </c>
      <c r="E121" s="19" t="s">
        <v>174</v>
      </c>
      <c r="F121" s="285">
        <v>158.61000000000001</v>
      </c>
      <c r="G121" s="40"/>
      <c r="H121" s="46"/>
    </row>
    <row r="122" s="2" customFormat="1" ht="16.8" customHeight="1">
      <c r="A122" s="40"/>
      <c r="B122" s="46"/>
      <c r="C122" s="284" t="s">
        <v>220</v>
      </c>
      <c r="D122" s="284" t="s">
        <v>989</v>
      </c>
      <c r="E122" s="19" t="s">
        <v>174</v>
      </c>
      <c r="F122" s="285">
        <v>74.430000000000007</v>
      </c>
      <c r="G122" s="40"/>
      <c r="H122" s="46"/>
    </row>
    <row r="123" s="2" customFormat="1" ht="16.8" customHeight="1">
      <c r="A123" s="40"/>
      <c r="B123" s="46"/>
      <c r="C123" s="280" t="s">
        <v>92</v>
      </c>
      <c r="D123" s="281" t="s">
        <v>93</v>
      </c>
      <c r="E123" s="282" t="s">
        <v>94</v>
      </c>
      <c r="F123" s="283">
        <v>40.200000000000003</v>
      </c>
      <c r="G123" s="40"/>
      <c r="H123" s="46"/>
    </row>
    <row r="124" s="2" customFormat="1" ht="16.8" customHeight="1">
      <c r="A124" s="40"/>
      <c r="B124" s="46"/>
      <c r="C124" s="284" t="s">
        <v>19</v>
      </c>
      <c r="D124" s="284" t="s">
        <v>95</v>
      </c>
      <c r="E124" s="19" t="s">
        <v>19</v>
      </c>
      <c r="F124" s="285">
        <v>40.200000000000003</v>
      </c>
      <c r="G124" s="40"/>
      <c r="H124" s="46"/>
    </row>
    <row r="125" s="2" customFormat="1" ht="16.8" customHeight="1">
      <c r="A125" s="40"/>
      <c r="B125" s="46"/>
      <c r="C125" s="280" t="s">
        <v>97</v>
      </c>
      <c r="D125" s="281" t="s">
        <v>98</v>
      </c>
      <c r="E125" s="282" t="s">
        <v>94</v>
      </c>
      <c r="F125" s="283">
        <v>46.939999999999998</v>
      </c>
      <c r="G125" s="40"/>
      <c r="H125" s="46"/>
    </row>
    <row r="126" s="2" customFormat="1" ht="16.8" customHeight="1">
      <c r="A126" s="40"/>
      <c r="B126" s="46"/>
      <c r="C126" s="284" t="s">
        <v>19</v>
      </c>
      <c r="D126" s="284" t="s">
        <v>99</v>
      </c>
      <c r="E126" s="19" t="s">
        <v>19</v>
      </c>
      <c r="F126" s="285">
        <v>46.939999999999998</v>
      </c>
      <c r="G126" s="40"/>
      <c r="H126" s="46"/>
    </row>
    <row r="127" s="2" customFormat="1" ht="16.8" customHeight="1">
      <c r="A127" s="40"/>
      <c r="B127" s="46"/>
      <c r="C127" s="280" t="s">
        <v>101</v>
      </c>
      <c r="D127" s="281" t="s">
        <v>102</v>
      </c>
      <c r="E127" s="282" t="s">
        <v>94</v>
      </c>
      <c r="F127" s="283">
        <v>62.159999999999997</v>
      </c>
      <c r="G127" s="40"/>
      <c r="H127" s="46"/>
    </row>
    <row r="128" s="2" customFormat="1" ht="16.8" customHeight="1">
      <c r="A128" s="40"/>
      <c r="B128" s="46"/>
      <c r="C128" s="284" t="s">
        <v>19</v>
      </c>
      <c r="D128" s="284" t="s">
        <v>103</v>
      </c>
      <c r="E128" s="19" t="s">
        <v>19</v>
      </c>
      <c r="F128" s="285">
        <v>62.159999999999997</v>
      </c>
      <c r="G128" s="40"/>
      <c r="H128" s="46"/>
    </row>
    <row r="129" s="2" customFormat="1" ht="16.8" customHeight="1">
      <c r="A129" s="40"/>
      <c r="B129" s="46"/>
      <c r="C129" s="280" t="s">
        <v>104</v>
      </c>
      <c r="D129" s="281" t="s">
        <v>105</v>
      </c>
      <c r="E129" s="282" t="s">
        <v>94</v>
      </c>
      <c r="F129" s="283">
        <v>40.799999999999997</v>
      </c>
      <c r="G129" s="40"/>
      <c r="H129" s="46"/>
    </row>
    <row r="130" s="2" customFormat="1" ht="16.8" customHeight="1">
      <c r="A130" s="40"/>
      <c r="B130" s="46"/>
      <c r="C130" s="284" t="s">
        <v>19</v>
      </c>
      <c r="D130" s="284" t="s">
        <v>19</v>
      </c>
      <c r="E130" s="19" t="s">
        <v>19</v>
      </c>
      <c r="F130" s="285">
        <v>0</v>
      </c>
      <c r="G130" s="40"/>
      <c r="H130" s="46"/>
    </row>
    <row r="131" s="2" customFormat="1" ht="16.8" customHeight="1">
      <c r="A131" s="40"/>
      <c r="B131" s="46"/>
      <c r="C131" s="284" t="s">
        <v>19</v>
      </c>
      <c r="D131" s="284" t="s">
        <v>19</v>
      </c>
      <c r="E131" s="19" t="s">
        <v>19</v>
      </c>
      <c r="F131" s="285">
        <v>0</v>
      </c>
      <c r="G131" s="40"/>
      <c r="H131" s="46"/>
    </row>
    <row r="132" s="2" customFormat="1" ht="16.8" customHeight="1">
      <c r="A132" s="40"/>
      <c r="B132" s="46"/>
      <c r="C132" s="284" t="s">
        <v>19</v>
      </c>
      <c r="D132" s="284" t="s">
        <v>19</v>
      </c>
      <c r="E132" s="19" t="s">
        <v>19</v>
      </c>
      <c r="F132" s="285">
        <v>0</v>
      </c>
      <c r="G132" s="40"/>
      <c r="H132" s="46"/>
    </row>
    <row r="133" s="2" customFormat="1" ht="16.8" customHeight="1">
      <c r="A133" s="40"/>
      <c r="B133" s="46"/>
      <c r="C133" s="284" t="s">
        <v>19</v>
      </c>
      <c r="D133" s="284" t="s">
        <v>19</v>
      </c>
      <c r="E133" s="19" t="s">
        <v>19</v>
      </c>
      <c r="F133" s="285">
        <v>0</v>
      </c>
      <c r="G133" s="40"/>
      <c r="H133" s="46"/>
    </row>
    <row r="134" s="2" customFormat="1" ht="16.8" customHeight="1">
      <c r="A134" s="40"/>
      <c r="B134" s="46"/>
      <c r="C134" s="284" t="s">
        <v>19</v>
      </c>
      <c r="D134" s="284" t="s">
        <v>19</v>
      </c>
      <c r="E134" s="19" t="s">
        <v>19</v>
      </c>
      <c r="F134" s="285">
        <v>0</v>
      </c>
      <c r="G134" s="40"/>
      <c r="H134" s="46"/>
    </row>
    <row r="135" s="2" customFormat="1" ht="16.8" customHeight="1">
      <c r="A135" s="40"/>
      <c r="B135" s="46"/>
      <c r="C135" s="284" t="s">
        <v>19</v>
      </c>
      <c r="D135" s="284" t="s">
        <v>19</v>
      </c>
      <c r="E135" s="19" t="s">
        <v>19</v>
      </c>
      <c r="F135" s="285">
        <v>0</v>
      </c>
      <c r="G135" s="40"/>
      <c r="H135" s="46"/>
    </row>
    <row r="136" s="2" customFormat="1" ht="16.8" customHeight="1">
      <c r="A136" s="40"/>
      <c r="B136" s="46"/>
      <c r="C136" s="284" t="s">
        <v>19</v>
      </c>
      <c r="D136" s="284" t="s">
        <v>106</v>
      </c>
      <c r="E136" s="19" t="s">
        <v>19</v>
      </c>
      <c r="F136" s="285">
        <v>40.799999999999997</v>
      </c>
      <c r="G136" s="40"/>
      <c r="H136" s="46"/>
    </row>
    <row r="137" s="2" customFormat="1" ht="16.8" customHeight="1">
      <c r="A137" s="40"/>
      <c r="B137" s="46"/>
      <c r="C137" s="280" t="s">
        <v>107</v>
      </c>
      <c r="D137" s="281" t="s">
        <v>108</v>
      </c>
      <c r="E137" s="282" t="s">
        <v>94</v>
      </c>
      <c r="F137" s="283">
        <v>7.4699999999999998</v>
      </c>
      <c r="G137" s="40"/>
      <c r="H137" s="46"/>
    </row>
    <row r="138" s="2" customFormat="1" ht="16.8" customHeight="1">
      <c r="A138" s="40"/>
      <c r="B138" s="46"/>
      <c r="C138" s="284" t="s">
        <v>19</v>
      </c>
      <c r="D138" s="284" t="s">
        <v>109</v>
      </c>
      <c r="E138" s="19" t="s">
        <v>19</v>
      </c>
      <c r="F138" s="285">
        <v>7.4699999999999998</v>
      </c>
      <c r="G138" s="40"/>
      <c r="H138" s="46"/>
    </row>
    <row r="139" s="2" customFormat="1" ht="16.8" customHeight="1">
      <c r="A139" s="40"/>
      <c r="B139" s="46"/>
      <c r="C139" s="280" t="s">
        <v>402</v>
      </c>
      <c r="D139" s="281" t="s">
        <v>403</v>
      </c>
      <c r="E139" s="282" t="s">
        <v>112</v>
      </c>
      <c r="F139" s="283">
        <v>7.9349999999999996</v>
      </c>
      <c r="G139" s="40"/>
      <c r="H139" s="46"/>
    </row>
    <row r="140" s="2" customFormat="1" ht="16.8" customHeight="1">
      <c r="A140" s="40"/>
      <c r="B140" s="46"/>
      <c r="C140" s="284" t="s">
        <v>19</v>
      </c>
      <c r="D140" s="284" t="s">
        <v>1005</v>
      </c>
      <c r="E140" s="19" t="s">
        <v>19</v>
      </c>
      <c r="F140" s="285">
        <v>7.9349999999999996</v>
      </c>
      <c r="G140" s="40"/>
      <c r="H140" s="46"/>
    </row>
    <row r="141" s="2" customFormat="1" ht="16.8" customHeight="1">
      <c r="A141" s="40"/>
      <c r="B141" s="46"/>
      <c r="C141" s="286" t="s">
        <v>984</v>
      </c>
      <c r="D141" s="40"/>
      <c r="E141" s="40"/>
      <c r="F141" s="40"/>
      <c r="G141" s="40"/>
      <c r="H141" s="46"/>
    </row>
    <row r="142" s="2" customFormat="1" ht="16.8" customHeight="1">
      <c r="A142" s="40"/>
      <c r="B142" s="46"/>
      <c r="C142" s="284" t="s">
        <v>220</v>
      </c>
      <c r="D142" s="284" t="s">
        <v>989</v>
      </c>
      <c r="E142" s="19" t="s">
        <v>174</v>
      </c>
      <c r="F142" s="285">
        <v>74.430000000000007</v>
      </c>
      <c r="G142" s="40"/>
      <c r="H142" s="46"/>
    </row>
    <row r="143" s="2" customFormat="1" ht="16.8" customHeight="1">
      <c r="A143" s="40"/>
      <c r="B143" s="46"/>
      <c r="C143" s="284" t="s">
        <v>233</v>
      </c>
      <c r="D143" s="284" t="s">
        <v>993</v>
      </c>
      <c r="E143" s="19" t="s">
        <v>174</v>
      </c>
      <c r="F143" s="285">
        <v>28.059999999999999</v>
      </c>
      <c r="G143" s="40"/>
      <c r="H143" s="46"/>
    </row>
    <row r="144" s="2" customFormat="1">
      <c r="A144" s="40"/>
      <c r="B144" s="46"/>
      <c r="C144" s="284" t="s">
        <v>444</v>
      </c>
      <c r="D144" s="284" t="s">
        <v>1006</v>
      </c>
      <c r="E144" s="19" t="s">
        <v>112</v>
      </c>
      <c r="F144" s="285">
        <v>7.9349999999999996</v>
      </c>
      <c r="G144" s="40"/>
      <c r="H144" s="46"/>
    </row>
    <row r="145" s="2" customFormat="1" ht="16.8" customHeight="1">
      <c r="A145" s="40"/>
      <c r="B145" s="46"/>
      <c r="C145" s="284" t="s">
        <v>287</v>
      </c>
      <c r="D145" s="284" t="s">
        <v>1007</v>
      </c>
      <c r="E145" s="19" t="s">
        <v>284</v>
      </c>
      <c r="F145" s="285">
        <v>59.109999999999999</v>
      </c>
      <c r="G145" s="40"/>
      <c r="H145" s="46"/>
    </row>
    <row r="146" s="2" customFormat="1" ht="16.8" customHeight="1">
      <c r="A146" s="40"/>
      <c r="B146" s="46"/>
      <c r="C146" s="284" t="s">
        <v>478</v>
      </c>
      <c r="D146" s="284" t="s">
        <v>1008</v>
      </c>
      <c r="E146" s="19" t="s">
        <v>174</v>
      </c>
      <c r="F146" s="285">
        <v>3.968</v>
      </c>
      <c r="G146" s="40"/>
      <c r="H146" s="46"/>
    </row>
    <row r="147" s="2" customFormat="1" ht="16.8" customHeight="1">
      <c r="A147" s="40"/>
      <c r="B147" s="46"/>
      <c r="C147" s="280" t="s">
        <v>405</v>
      </c>
      <c r="D147" s="281" t="s">
        <v>406</v>
      </c>
      <c r="E147" s="282" t="s">
        <v>112</v>
      </c>
      <c r="F147" s="283">
        <v>2.9900000000000002</v>
      </c>
      <c r="G147" s="40"/>
      <c r="H147" s="46"/>
    </row>
    <row r="148" s="2" customFormat="1" ht="16.8" customHeight="1">
      <c r="A148" s="40"/>
      <c r="B148" s="46"/>
      <c r="C148" s="284" t="s">
        <v>19</v>
      </c>
      <c r="D148" s="284" t="s">
        <v>1009</v>
      </c>
      <c r="E148" s="19" t="s">
        <v>19</v>
      </c>
      <c r="F148" s="285">
        <v>2.9900000000000002</v>
      </c>
      <c r="G148" s="40"/>
      <c r="H148" s="46"/>
    </row>
    <row r="149" s="2" customFormat="1" ht="16.8" customHeight="1">
      <c r="A149" s="40"/>
      <c r="B149" s="46"/>
      <c r="C149" s="286" t="s">
        <v>984</v>
      </c>
      <c r="D149" s="40"/>
      <c r="E149" s="40"/>
      <c r="F149" s="40"/>
      <c r="G149" s="40"/>
      <c r="H149" s="46"/>
    </row>
    <row r="150" s="2" customFormat="1" ht="16.8" customHeight="1">
      <c r="A150" s="40"/>
      <c r="B150" s="46"/>
      <c r="C150" s="284" t="s">
        <v>451</v>
      </c>
      <c r="D150" s="284" t="s">
        <v>1010</v>
      </c>
      <c r="E150" s="19" t="s">
        <v>112</v>
      </c>
      <c r="F150" s="285">
        <v>2.9900000000000002</v>
      </c>
      <c r="G150" s="40"/>
      <c r="H150" s="46"/>
    </row>
    <row r="151" s="2" customFormat="1" ht="16.8" customHeight="1">
      <c r="A151" s="40"/>
      <c r="B151" s="46"/>
      <c r="C151" s="284" t="s">
        <v>287</v>
      </c>
      <c r="D151" s="284" t="s">
        <v>1007</v>
      </c>
      <c r="E151" s="19" t="s">
        <v>284</v>
      </c>
      <c r="F151" s="285">
        <v>59.109999999999999</v>
      </c>
      <c r="G151" s="40"/>
      <c r="H151" s="46"/>
    </row>
    <row r="152" s="2" customFormat="1" ht="16.8" customHeight="1">
      <c r="A152" s="40"/>
      <c r="B152" s="46"/>
      <c r="C152" s="280" t="s">
        <v>132</v>
      </c>
      <c r="D152" s="281" t="s">
        <v>133</v>
      </c>
      <c r="E152" s="282" t="s">
        <v>112</v>
      </c>
      <c r="F152" s="283">
        <v>71.093000000000004</v>
      </c>
      <c r="G152" s="40"/>
      <c r="H152" s="46"/>
    </row>
    <row r="153" s="2" customFormat="1" ht="16.8" customHeight="1">
      <c r="A153" s="40"/>
      <c r="B153" s="46"/>
      <c r="C153" s="284" t="s">
        <v>19</v>
      </c>
      <c r="D153" s="284" t="s">
        <v>992</v>
      </c>
      <c r="E153" s="19" t="s">
        <v>19</v>
      </c>
      <c r="F153" s="285">
        <v>71.093000000000004</v>
      </c>
      <c r="G153" s="40"/>
      <c r="H153" s="46"/>
    </row>
    <row r="154" s="2" customFormat="1" ht="16.8" customHeight="1">
      <c r="A154" s="40"/>
      <c r="B154" s="46"/>
      <c r="C154" s="280" t="s">
        <v>135</v>
      </c>
      <c r="D154" s="281" t="s">
        <v>136</v>
      </c>
      <c r="E154" s="282" t="s">
        <v>112</v>
      </c>
      <c r="F154" s="283">
        <v>80.742000000000004</v>
      </c>
      <c r="G154" s="40"/>
      <c r="H154" s="46"/>
    </row>
    <row r="155" s="2" customFormat="1" ht="16.8" customHeight="1">
      <c r="A155" s="40"/>
      <c r="B155" s="46"/>
      <c r="C155" s="284" t="s">
        <v>19</v>
      </c>
      <c r="D155" s="284" t="s">
        <v>996</v>
      </c>
      <c r="E155" s="19" t="s">
        <v>19</v>
      </c>
      <c r="F155" s="285">
        <v>80.742000000000004</v>
      </c>
      <c r="G155" s="40"/>
      <c r="H155" s="46"/>
    </row>
    <row r="156" s="2" customFormat="1" ht="16.8" customHeight="1">
      <c r="A156" s="40"/>
      <c r="B156" s="46"/>
      <c r="C156" s="280" t="s">
        <v>138</v>
      </c>
      <c r="D156" s="281" t="s">
        <v>139</v>
      </c>
      <c r="E156" s="282" t="s">
        <v>112</v>
      </c>
      <c r="F156" s="283">
        <v>48.185000000000002</v>
      </c>
      <c r="G156" s="40"/>
      <c r="H156" s="46"/>
    </row>
    <row r="157" s="2" customFormat="1" ht="16.8" customHeight="1">
      <c r="A157" s="40"/>
      <c r="B157" s="46"/>
      <c r="C157" s="284" t="s">
        <v>19</v>
      </c>
      <c r="D157" s="284" t="s">
        <v>1011</v>
      </c>
      <c r="E157" s="19" t="s">
        <v>19</v>
      </c>
      <c r="F157" s="285">
        <v>48.185000000000002</v>
      </c>
      <c r="G157" s="40"/>
      <c r="H157" s="46"/>
    </row>
    <row r="158" s="2" customFormat="1" ht="16.8" customHeight="1">
      <c r="A158" s="40"/>
      <c r="B158" s="46"/>
      <c r="C158" s="286" t="s">
        <v>984</v>
      </c>
      <c r="D158" s="40"/>
      <c r="E158" s="40"/>
      <c r="F158" s="40"/>
      <c r="G158" s="40"/>
      <c r="H158" s="46"/>
    </row>
    <row r="159" s="2" customFormat="1" ht="16.8" customHeight="1">
      <c r="A159" s="40"/>
      <c r="B159" s="46"/>
      <c r="C159" s="284" t="s">
        <v>220</v>
      </c>
      <c r="D159" s="284" t="s">
        <v>989</v>
      </c>
      <c r="E159" s="19" t="s">
        <v>174</v>
      </c>
      <c r="F159" s="285">
        <v>74.430000000000007</v>
      </c>
      <c r="G159" s="40"/>
      <c r="H159" s="46"/>
    </row>
    <row r="160" s="2" customFormat="1" ht="16.8" customHeight="1">
      <c r="A160" s="40"/>
      <c r="B160" s="46"/>
      <c r="C160" s="284" t="s">
        <v>233</v>
      </c>
      <c r="D160" s="284" t="s">
        <v>993</v>
      </c>
      <c r="E160" s="19" t="s">
        <v>174</v>
      </c>
      <c r="F160" s="285">
        <v>28.059999999999999</v>
      </c>
      <c r="G160" s="40"/>
      <c r="H160" s="46"/>
    </row>
    <row r="161" s="2" customFormat="1" ht="16.8" customHeight="1">
      <c r="A161" s="40"/>
      <c r="B161" s="46"/>
      <c r="C161" s="284" t="s">
        <v>248</v>
      </c>
      <c r="D161" s="284" t="s">
        <v>994</v>
      </c>
      <c r="E161" s="19" t="s">
        <v>174</v>
      </c>
      <c r="F161" s="285">
        <v>3.855</v>
      </c>
      <c r="G161" s="40"/>
      <c r="H161" s="46"/>
    </row>
    <row r="162" s="2" customFormat="1" ht="16.8" customHeight="1">
      <c r="A162" s="40"/>
      <c r="B162" s="46"/>
      <c r="C162" s="284" t="s">
        <v>459</v>
      </c>
      <c r="D162" s="284" t="s">
        <v>1012</v>
      </c>
      <c r="E162" s="19" t="s">
        <v>112</v>
      </c>
      <c r="F162" s="285">
        <v>48.185000000000002</v>
      </c>
      <c r="G162" s="40"/>
      <c r="H162" s="46"/>
    </row>
    <row r="163" s="2" customFormat="1" ht="16.8" customHeight="1">
      <c r="A163" s="40"/>
      <c r="B163" s="46"/>
      <c r="C163" s="284" t="s">
        <v>287</v>
      </c>
      <c r="D163" s="284" t="s">
        <v>1007</v>
      </c>
      <c r="E163" s="19" t="s">
        <v>284</v>
      </c>
      <c r="F163" s="285">
        <v>59.109999999999999</v>
      </c>
      <c r="G163" s="40"/>
      <c r="H163" s="46"/>
    </row>
    <row r="164" s="2" customFormat="1" ht="16.8" customHeight="1">
      <c r="A164" s="40"/>
      <c r="B164" s="46"/>
      <c r="C164" s="280" t="s">
        <v>1013</v>
      </c>
      <c r="D164" s="281" t="s">
        <v>139</v>
      </c>
      <c r="E164" s="282" t="s">
        <v>112</v>
      </c>
      <c r="F164" s="283">
        <v>25.542000000000002</v>
      </c>
      <c r="G164" s="40"/>
      <c r="H164" s="46"/>
    </row>
    <row r="165" s="2" customFormat="1" ht="16.8" customHeight="1">
      <c r="A165" s="40"/>
      <c r="B165" s="46"/>
      <c r="C165" s="284" t="s">
        <v>19</v>
      </c>
      <c r="D165" s="284" t="s">
        <v>998</v>
      </c>
      <c r="E165" s="19" t="s">
        <v>19</v>
      </c>
      <c r="F165" s="285">
        <v>25.542000000000002</v>
      </c>
      <c r="G165" s="40"/>
      <c r="H165" s="46"/>
    </row>
    <row r="166" s="2" customFormat="1" ht="26.4" customHeight="1">
      <c r="A166" s="40"/>
      <c r="B166" s="46"/>
      <c r="C166" s="279" t="s">
        <v>1014</v>
      </c>
      <c r="D166" s="279" t="s">
        <v>87</v>
      </c>
      <c r="E166" s="40"/>
      <c r="F166" s="40"/>
      <c r="G166" s="40"/>
      <c r="H166" s="46"/>
    </row>
    <row r="167" s="2" customFormat="1" ht="16.8" customHeight="1">
      <c r="A167" s="40"/>
      <c r="B167" s="46"/>
      <c r="C167" s="280" t="s">
        <v>399</v>
      </c>
      <c r="D167" s="281" t="s">
        <v>488</v>
      </c>
      <c r="E167" s="282" t="s">
        <v>19</v>
      </c>
      <c r="F167" s="283">
        <v>16.48</v>
      </c>
      <c r="G167" s="40"/>
      <c r="H167" s="46"/>
    </row>
    <row r="168" s="2" customFormat="1" ht="16.8" customHeight="1">
      <c r="A168" s="40"/>
      <c r="B168" s="46"/>
      <c r="C168" s="284" t="s">
        <v>19</v>
      </c>
      <c r="D168" s="284" t="s">
        <v>1015</v>
      </c>
      <c r="E168" s="19" t="s">
        <v>19</v>
      </c>
      <c r="F168" s="285">
        <v>16.48</v>
      </c>
      <c r="G168" s="40"/>
      <c r="H168" s="46"/>
    </row>
    <row r="169" s="2" customFormat="1" ht="16.8" customHeight="1">
      <c r="A169" s="40"/>
      <c r="B169" s="46"/>
      <c r="C169" s="286" t="s">
        <v>984</v>
      </c>
      <c r="D169" s="40"/>
      <c r="E169" s="40"/>
      <c r="F169" s="40"/>
      <c r="G169" s="40"/>
      <c r="H169" s="46"/>
    </row>
    <row r="170" s="2" customFormat="1">
      <c r="A170" s="40"/>
      <c r="B170" s="46"/>
      <c r="C170" s="284" t="s">
        <v>496</v>
      </c>
      <c r="D170" s="284" t="s">
        <v>1016</v>
      </c>
      <c r="E170" s="19" t="s">
        <v>174</v>
      </c>
      <c r="F170" s="285">
        <v>13.183999999999999</v>
      </c>
      <c r="G170" s="40"/>
      <c r="H170" s="46"/>
    </row>
    <row r="171" s="2" customFormat="1">
      <c r="A171" s="40"/>
      <c r="B171" s="46"/>
      <c r="C171" s="284" t="s">
        <v>200</v>
      </c>
      <c r="D171" s="284" t="s">
        <v>987</v>
      </c>
      <c r="E171" s="19" t="s">
        <v>174</v>
      </c>
      <c r="F171" s="285">
        <v>5.5830000000000002</v>
      </c>
      <c r="G171" s="40"/>
      <c r="H171" s="46"/>
    </row>
    <row r="172" s="2" customFormat="1" ht="16.8" customHeight="1">
      <c r="A172" s="40"/>
      <c r="B172" s="46"/>
      <c r="C172" s="284" t="s">
        <v>503</v>
      </c>
      <c r="D172" s="284" t="s">
        <v>1017</v>
      </c>
      <c r="E172" s="19" t="s">
        <v>174</v>
      </c>
      <c r="F172" s="285">
        <v>13.183999999999999</v>
      </c>
      <c r="G172" s="40"/>
      <c r="H172" s="46"/>
    </row>
    <row r="173" s="2" customFormat="1" ht="16.8" customHeight="1">
      <c r="A173" s="40"/>
      <c r="B173" s="46"/>
      <c r="C173" s="284" t="s">
        <v>206</v>
      </c>
      <c r="D173" s="284" t="s">
        <v>1004</v>
      </c>
      <c r="E173" s="19" t="s">
        <v>208</v>
      </c>
      <c r="F173" s="285">
        <v>10.049</v>
      </c>
      <c r="G173" s="40"/>
      <c r="H173" s="46"/>
    </row>
    <row r="174" s="2" customFormat="1" ht="16.8" customHeight="1">
      <c r="A174" s="40"/>
      <c r="B174" s="46"/>
      <c r="C174" s="284" t="s">
        <v>213</v>
      </c>
      <c r="D174" s="284" t="s">
        <v>988</v>
      </c>
      <c r="E174" s="19" t="s">
        <v>174</v>
      </c>
      <c r="F174" s="285">
        <v>18.766999999999999</v>
      </c>
      <c r="G174" s="40"/>
      <c r="H174" s="46"/>
    </row>
    <row r="175" s="2" customFormat="1" ht="16.8" customHeight="1">
      <c r="A175" s="40"/>
      <c r="B175" s="46"/>
      <c r="C175" s="284" t="s">
        <v>220</v>
      </c>
      <c r="D175" s="284" t="s">
        <v>989</v>
      </c>
      <c r="E175" s="19" t="s">
        <v>174</v>
      </c>
      <c r="F175" s="285">
        <v>7.601</v>
      </c>
      <c r="G175" s="40"/>
      <c r="H175" s="46"/>
    </row>
    <row r="176" s="2" customFormat="1" ht="16.8" customHeight="1">
      <c r="A176" s="40"/>
      <c r="B176" s="46"/>
      <c r="C176" s="280" t="s">
        <v>1018</v>
      </c>
      <c r="D176" s="281" t="s">
        <v>400</v>
      </c>
      <c r="E176" s="282" t="s">
        <v>94</v>
      </c>
      <c r="F176" s="283">
        <v>116.52</v>
      </c>
      <c r="G176" s="40"/>
      <c r="H176" s="46"/>
    </row>
    <row r="177" s="2" customFormat="1" ht="16.8" customHeight="1">
      <c r="A177" s="40"/>
      <c r="B177" s="46"/>
      <c r="C177" s="284" t="s">
        <v>19</v>
      </c>
      <c r="D177" s="284" t="s">
        <v>7</v>
      </c>
      <c r="E177" s="19" t="s">
        <v>19</v>
      </c>
      <c r="F177" s="285">
        <v>21</v>
      </c>
      <c r="G177" s="40"/>
      <c r="H177" s="46"/>
    </row>
    <row r="178" s="2" customFormat="1" ht="16.8" customHeight="1">
      <c r="A178" s="40"/>
      <c r="B178" s="46"/>
      <c r="C178" s="284" t="s">
        <v>19</v>
      </c>
      <c r="D178" s="284" t="s">
        <v>1001</v>
      </c>
      <c r="E178" s="19" t="s">
        <v>19</v>
      </c>
      <c r="F178" s="285">
        <v>95.519999999999996</v>
      </c>
      <c r="G178" s="40"/>
      <c r="H178" s="46"/>
    </row>
    <row r="179" s="2" customFormat="1" ht="16.8" customHeight="1">
      <c r="A179" s="40"/>
      <c r="B179" s="46"/>
      <c r="C179" s="284" t="s">
        <v>19</v>
      </c>
      <c r="D179" s="284" t="s">
        <v>190</v>
      </c>
      <c r="E179" s="19" t="s">
        <v>19</v>
      </c>
      <c r="F179" s="285">
        <v>116.52</v>
      </c>
      <c r="G179" s="40"/>
      <c r="H179" s="46"/>
    </row>
    <row r="180" s="2" customFormat="1" ht="16.8" customHeight="1">
      <c r="A180" s="40"/>
      <c r="B180" s="46"/>
      <c r="C180" s="280" t="s">
        <v>402</v>
      </c>
      <c r="D180" s="281" t="s">
        <v>403</v>
      </c>
      <c r="E180" s="282" t="s">
        <v>112</v>
      </c>
      <c r="F180" s="283">
        <v>7.9349999999999996</v>
      </c>
      <c r="G180" s="40"/>
      <c r="H180" s="46"/>
    </row>
    <row r="181" s="2" customFormat="1" ht="16.8" customHeight="1">
      <c r="A181" s="40"/>
      <c r="B181" s="46"/>
      <c r="C181" s="284" t="s">
        <v>19</v>
      </c>
      <c r="D181" s="284" t="s">
        <v>1005</v>
      </c>
      <c r="E181" s="19" t="s">
        <v>19</v>
      </c>
      <c r="F181" s="285">
        <v>7.9349999999999996</v>
      </c>
      <c r="G181" s="40"/>
      <c r="H181" s="46"/>
    </row>
    <row r="182" s="2" customFormat="1" ht="16.8" customHeight="1">
      <c r="A182" s="40"/>
      <c r="B182" s="46"/>
      <c r="C182" s="280" t="s">
        <v>490</v>
      </c>
      <c r="D182" s="281" t="s">
        <v>491</v>
      </c>
      <c r="E182" s="282" t="s">
        <v>112</v>
      </c>
      <c r="F182" s="283">
        <v>10.300000000000001</v>
      </c>
      <c r="G182" s="40"/>
      <c r="H182" s="46"/>
    </row>
    <row r="183" s="2" customFormat="1" ht="16.8" customHeight="1">
      <c r="A183" s="40"/>
      <c r="B183" s="46"/>
      <c r="C183" s="284" t="s">
        <v>19</v>
      </c>
      <c r="D183" s="284" t="s">
        <v>523</v>
      </c>
      <c r="E183" s="19" t="s">
        <v>19</v>
      </c>
      <c r="F183" s="285">
        <v>10.300000000000001</v>
      </c>
      <c r="G183" s="40"/>
      <c r="H183" s="46"/>
    </row>
    <row r="184" s="2" customFormat="1" ht="16.8" customHeight="1">
      <c r="A184" s="40"/>
      <c r="B184" s="46"/>
      <c r="C184" s="286" t="s">
        <v>984</v>
      </c>
      <c r="D184" s="40"/>
      <c r="E184" s="40"/>
      <c r="F184" s="40"/>
      <c r="G184" s="40"/>
      <c r="H184" s="46"/>
    </row>
    <row r="185" s="2" customFormat="1" ht="16.8" customHeight="1">
      <c r="A185" s="40"/>
      <c r="B185" s="46"/>
      <c r="C185" s="284" t="s">
        <v>220</v>
      </c>
      <c r="D185" s="284" t="s">
        <v>989</v>
      </c>
      <c r="E185" s="19" t="s">
        <v>174</v>
      </c>
      <c r="F185" s="285">
        <v>7.601</v>
      </c>
      <c r="G185" s="40"/>
      <c r="H185" s="46"/>
    </row>
    <row r="186" s="2" customFormat="1" ht="16.8" customHeight="1">
      <c r="A186" s="40"/>
      <c r="B186" s="46"/>
      <c r="C186" s="284" t="s">
        <v>233</v>
      </c>
      <c r="D186" s="284" t="s">
        <v>993</v>
      </c>
      <c r="E186" s="19" t="s">
        <v>174</v>
      </c>
      <c r="F186" s="285">
        <v>4.0380000000000003</v>
      </c>
      <c r="G186" s="40"/>
      <c r="H186" s="46"/>
    </row>
    <row r="187" s="2" customFormat="1" ht="16.8" customHeight="1">
      <c r="A187" s="40"/>
      <c r="B187" s="46"/>
      <c r="C187" s="280" t="s">
        <v>138</v>
      </c>
      <c r="D187" s="281" t="s">
        <v>139</v>
      </c>
      <c r="E187" s="282" t="s">
        <v>112</v>
      </c>
      <c r="F187" s="283">
        <v>48.185000000000002</v>
      </c>
      <c r="G187" s="40"/>
      <c r="H187" s="46"/>
    </row>
    <row r="188" s="2" customFormat="1" ht="16.8" customHeight="1">
      <c r="A188" s="40"/>
      <c r="B188" s="46"/>
      <c r="C188" s="284" t="s">
        <v>19</v>
      </c>
      <c r="D188" s="284" t="s">
        <v>1011</v>
      </c>
      <c r="E188" s="19" t="s">
        <v>19</v>
      </c>
      <c r="F188" s="285">
        <v>48.185000000000002</v>
      </c>
      <c r="G188" s="40"/>
      <c r="H188" s="46"/>
    </row>
    <row r="189" s="2" customFormat="1" ht="26.4" customHeight="1">
      <c r="A189" s="40"/>
      <c r="B189" s="46"/>
      <c r="C189" s="279" t="s">
        <v>1019</v>
      </c>
      <c r="D189" s="279" t="s">
        <v>90</v>
      </c>
      <c r="E189" s="40"/>
      <c r="F189" s="40"/>
      <c r="G189" s="40"/>
      <c r="H189" s="46"/>
    </row>
    <row r="190" s="2" customFormat="1" ht="16.8" customHeight="1">
      <c r="A190" s="40"/>
      <c r="B190" s="46"/>
      <c r="C190" s="280" t="s">
        <v>399</v>
      </c>
      <c r="D190" s="281" t="s">
        <v>593</v>
      </c>
      <c r="E190" s="282" t="s">
        <v>94</v>
      </c>
      <c r="F190" s="283">
        <v>31.789999999999999</v>
      </c>
      <c r="G190" s="40"/>
      <c r="H190" s="46"/>
    </row>
    <row r="191" s="2" customFormat="1" ht="16.8" customHeight="1">
      <c r="A191" s="40"/>
      <c r="B191" s="46"/>
      <c r="C191" s="284" t="s">
        <v>19</v>
      </c>
      <c r="D191" s="284" t="s">
        <v>1020</v>
      </c>
      <c r="E191" s="19" t="s">
        <v>19</v>
      </c>
      <c r="F191" s="285">
        <v>31.789999999999999</v>
      </c>
      <c r="G191" s="40"/>
      <c r="H191" s="46"/>
    </row>
    <row r="192" s="2" customFormat="1" ht="16.8" customHeight="1">
      <c r="A192" s="40"/>
      <c r="B192" s="46"/>
      <c r="C192" s="286" t="s">
        <v>984</v>
      </c>
      <c r="D192" s="40"/>
      <c r="E192" s="40"/>
      <c r="F192" s="40"/>
      <c r="G192" s="40"/>
      <c r="H192" s="46"/>
    </row>
    <row r="193" s="2" customFormat="1">
      <c r="A193" s="40"/>
      <c r="B193" s="46"/>
      <c r="C193" s="284" t="s">
        <v>630</v>
      </c>
      <c r="D193" s="284" t="s">
        <v>1021</v>
      </c>
      <c r="E193" s="19" t="s">
        <v>174</v>
      </c>
      <c r="F193" s="285">
        <v>25.431999999999999</v>
      </c>
      <c r="G193" s="40"/>
      <c r="H193" s="46"/>
    </row>
    <row r="194" s="2" customFormat="1">
      <c r="A194" s="40"/>
      <c r="B194" s="46"/>
      <c r="C194" s="284" t="s">
        <v>200</v>
      </c>
      <c r="D194" s="284" t="s">
        <v>987</v>
      </c>
      <c r="E194" s="19" t="s">
        <v>174</v>
      </c>
      <c r="F194" s="285">
        <v>15.340999999999999</v>
      </c>
      <c r="G194" s="40"/>
      <c r="H194" s="46"/>
    </row>
    <row r="195" s="2" customFormat="1" ht="16.8" customHeight="1">
      <c r="A195" s="40"/>
      <c r="B195" s="46"/>
      <c r="C195" s="284" t="s">
        <v>503</v>
      </c>
      <c r="D195" s="284" t="s">
        <v>1017</v>
      </c>
      <c r="E195" s="19" t="s">
        <v>174</v>
      </c>
      <c r="F195" s="285">
        <v>25.431999999999999</v>
      </c>
      <c r="G195" s="40"/>
      <c r="H195" s="46"/>
    </row>
    <row r="196" s="2" customFormat="1" ht="16.8" customHeight="1">
      <c r="A196" s="40"/>
      <c r="B196" s="46"/>
      <c r="C196" s="284" t="s">
        <v>206</v>
      </c>
      <c r="D196" s="284" t="s">
        <v>1004</v>
      </c>
      <c r="E196" s="19" t="s">
        <v>208</v>
      </c>
      <c r="F196" s="285">
        <v>27.614000000000001</v>
      </c>
      <c r="G196" s="40"/>
      <c r="H196" s="46"/>
    </row>
    <row r="197" s="2" customFormat="1" ht="16.8" customHeight="1">
      <c r="A197" s="40"/>
      <c r="B197" s="46"/>
      <c r="C197" s="284" t="s">
        <v>213</v>
      </c>
      <c r="D197" s="284" t="s">
        <v>988</v>
      </c>
      <c r="E197" s="19" t="s">
        <v>174</v>
      </c>
      <c r="F197" s="285">
        <v>40.773000000000003</v>
      </c>
      <c r="G197" s="40"/>
      <c r="H197" s="46"/>
    </row>
    <row r="198" s="2" customFormat="1" ht="16.8" customHeight="1">
      <c r="A198" s="40"/>
      <c r="B198" s="46"/>
      <c r="C198" s="284" t="s">
        <v>646</v>
      </c>
      <c r="D198" s="284" t="s">
        <v>1022</v>
      </c>
      <c r="E198" s="19" t="s">
        <v>174</v>
      </c>
      <c r="F198" s="285">
        <v>10.090999999999999</v>
      </c>
      <c r="G198" s="40"/>
      <c r="H198" s="46"/>
    </row>
    <row r="199" s="2" customFormat="1" ht="16.8" customHeight="1">
      <c r="A199" s="40"/>
      <c r="B199" s="46"/>
      <c r="C199" s="280" t="s">
        <v>1018</v>
      </c>
      <c r="D199" s="281" t="s">
        <v>488</v>
      </c>
      <c r="E199" s="282" t="s">
        <v>19</v>
      </c>
      <c r="F199" s="283">
        <v>16.48</v>
      </c>
      <c r="G199" s="40"/>
      <c r="H199" s="46"/>
    </row>
    <row r="200" s="2" customFormat="1" ht="16.8" customHeight="1">
      <c r="A200" s="40"/>
      <c r="B200" s="46"/>
      <c r="C200" s="284" t="s">
        <v>19</v>
      </c>
      <c r="D200" s="284" t="s">
        <v>1015</v>
      </c>
      <c r="E200" s="19" t="s">
        <v>19</v>
      </c>
      <c r="F200" s="285">
        <v>16.48</v>
      </c>
      <c r="G200" s="40"/>
      <c r="H200" s="46"/>
    </row>
    <row r="201" s="2" customFormat="1" ht="16.8" customHeight="1">
      <c r="A201" s="40"/>
      <c r="B201" s="46"/>
      <c r="C201" s="280" t="s">
        <v>595</v>
      </c>
      <c r="D201" s="281" t="s">
        <v>596</v>
      </c>
      <c r="E201" s="282" t="s">
        <v>112</v>
      </c>
      <c r="F201" s="283">
        <v>18.745000000000001</v>
      </c>
      <c r="G201" s="40"/>
      <c r="H201" s="46"/>
    </row>
    <row r="202" s="2" customFormat="1" ht="16.8" customHeight="1">
      <c r="A202" s="40"/>
      <c r="B202" s="46"/>
      <c r="C202" s="284" t="s">
        <v>19</v>
      </c>
      <c r="D202" s="284" t="s">
        <v>1023</v>
      </c>
      <c r="E202" s="19" t="s">
        <v>19</v>
      </c>
      <c r="F202" s="285">
        <v>18.745000000000001</v>
      </c>
      <c r="G202" s="40"/>
      <c r="H202" s="46"/>
    </row>
    <row r="203" s="2" customFormat="1" ht="16.8" customHeight="1">
      <c r="A203" s="40"/>
      <c r="B203" s="46"/>
      <c r="C203" s="286" t="s">
        <v>984</v>
      </c>
      <c r="D203" s="40"/>
      <c r="E203" s="40"/>
      <c r="F203" s="40"/>
      <c r="G203" s="40"/>
      <c r="H203" s="46"/>
    </row>
    <row r="204" s="2" customFormat="1" ht="16.8" customHeight="1">
      <c r="A204" s="40"/>
      <c r="B204" s="46"/>
      <c r="C204" s="284" t="s">
        <v>967</v>
      </c>
      <c r="D204" s="284" t="s">
        <v>1024</v>
      </c>
      <c r="E204" s="19" t="s">
        <v>112</v>
      </c>
      <c r="F204" s="285">
        <v>83.379999999999995</v>
      </c>
      <c r="G204" s="40"/>
      <c r="H204" s="46"/>
    </row>
    <row r="205" s="2" customFormat="1" ht="16.8" customHeight="1">
      <c r="A205" s="40"/>
      <c r="B205" s="46"/>
      <c r="C205" s="284" t="s">
        <v>662</v>
      </c>
      <c r="D205" s="284" t="s">
        <v>1025</v>
      </c>
      <c r="E205" s="19" t="s">
        <v>94</v>
      </c>
      <c r="F205" s="285">
        <v>7.9580000000000002</v>
      </c>
      <c r="G205" s="40"/>
      <c r="H205" s="46"/>
    </row>
    <row r="206" s="2" customFormat="1">
      <c r="A206" s="40"/>
      <c r="B206" s="46"/>
      <c r="C206" s="284" t="s">
        <v>702</v>
      </c>
      <c r="D206" s="284" t="s">
        <v>1026</v>
      </c>
      <c r="E206" s="19" t="s">
        <v>112</v>
      </c>
      <c r="F206" s="285">
        <v>32.43</v>
      </c>
      <c r="G206" s="40"/>
      <c r="H206" s="46"/>
    </row>
    <row r="207" s="2" customFormat="1" ht="16.8" customHeight="1">
      <c r="A207" s="40"/>
      <c r="B207" s="46"/>
      <c r="C207" s="284" t="s">
        <v>791</v>
      </c>
      <c r="D207" s="284" t="s">
        <v>1027</v>
      </c>
      <c r="E207" s="19" t="s">
        <v>112</v>
      </c>
      <c r="F207" s="285">
        <v>53.359999999999999</v>
      </c>
      <c r="G207" s="40"/>
      <c r="H207" s="46"/>
    </row>
    <row r="208" s="2" customFormat="1" ht="16.8" customHeight="1">
      <c r="A208" s="40"/>
      <c r="B208" s="46"/>
      <c r="C208" s="284" t="s">
        <v>844</v>
      </c>
      <c r="D208" s="284" t="s">
        <v>1028</v>
      </c>
      <c r="E208" s="19" t="s">
        <v>112</v>
      </c>
      <c r="F208" s="285">
        <v>83.379999999999995</v>
      </c>
      <c r="G208" s="40"/>
      <c r="H208" s="46"/>
    </row>
    <row r="209" s="2" customFormat="1" ht="16.8" customHeight="1">
      <c r="A209" s="40"/>
      <c r="B209" s="46"/>
      <c r="C209" s="284" t="s">
        <v>724</v>
      </c>
      <c r="D209" s="284" t="s">
        <v>725</v>
      </c>
      <c r="E209" s="19" t="s">
        <v>112</v>
      </c>
      <c r="F209" s="285">
        <v>32.43</v>
      </c>
      <c r="G209" s="40"/>
      <c r="H209" s="46"/>
    </row>
    <row r="210" s="2" customFormat="1" ht="16.8" customHeight="1">
      <c r="A210" s="40"/>
      <c r="B210" s="46"/>
      <c r="C210" s="280" t="s">
        <v>598</v>
      </c>
      <c r="D210" s="281" t="s">
        <v>599</v>
      </c>
      <c r="E210" s="282" t="s">
        <v>112</v>
      </c>
      <c r="F210" s="283">
        <v>10.58</v>
      </c>
      <c r="G210" s="40"/>
      <c r="H210" s="46"/>
    </row>
    <row r="211" s="2" customFormat="1" ht="16.8" customHeight="1">
      <c r="A211" s="40"/>
      <c r="B211" s="46"/>
      <c r="C211" s="284" t="s">
        <v>19</v>
      </c>
      <c r="D211" s="284" t="s">
        <v>1029</v>
      </c>
      <c r="E211" s="19" t="s">
        <v>19</v>
      </c>
      <c r="F211" s="285">
        <v>10.58</v>
      </c>
      <c r="G211" s="40"/>
      <c r="H211" s="46"/>
    </row>
    <row r="212" s="2" customFormat="1" ht="16.8" customHeight="1">
      <c r="A212" s="40"/>
      <c r="B212" s="46"/>
      <c r="C212" s="286" t="s">
        <v>984</v>
      </c>
      <c r="D212" s="40"/>
      <c r="E212" s="40"/>
      <c r="F212" s="40"/>
      <c r="G212" s="40"/>
      <c r="H212" s="46"/>
    </row>
    <row r="213" s="2" customFormat="1" ht="16.8" customHeight="1">
      <c r="A213" s="40"/>
      <c r="B213" s="46"/>
      <c r="C213" s="284" t="s">
        <v>967</v>
      </c>
      <c r="D213" s="284" t="s">
        <v>1024</v>
      </c>
      <c r="E213" s="19" t="s">
        <v>112</v>
      </c>
      <c r="F213" s="285">
        <v>83.379999999999995</v>
      </c>
      <c r="G213" s="40"/>
      <c r="H213" s="46"/>
    </row>
    <row r="214" s="2" customFormat="1" ht="16.8" customHeight="1">
      <c r="A214" s="40"/>
      <c r="B214" s="46"/>
      <c r="C214" s="284" t="s">
        <v>662</v>
      </c>
      <c r="D214" s="284" t="s">
        <v>1025</v>
      </c>
      <c r="E214" s="19" t="s">
        <v>94</v>
      </c>
      <c r="F214" s="285">
        <v>7.9580000000000002</v>
      </c>
      <c r="G214" s="40"/>
      <c r="H214" s="46"/>
    </row>
    <row r="215" s="2" customFormat="1">
      <c r="A215" s="40"/>
      <c r="B215" s="46"/>
      <c r="C215" s="284" t="s">
        <v>708</v>
      </c>
      <c r="D215" s="284" t="s">
        <v>1030</v>
      </c>
      <c r="E215" s="19" t="s">
        <v>112</v>
      </c>
      <c r="F215" s="285">
        <v>47.149999999999999</v>
      </c>
      <c r="G215" s="40"/>
      <c r="H215" s="46"/>
    </row>
    <row r="216" s="2" customFormat="1" ht="16.8" customHeight="1">
      <c r="A216" s="40"/>
      <c r="B216" s="46"/>
      <c r="C216" s="284" t="s">
        <v>791</v>
      </c>
      <c r="D216" s="284" t="s">
        <v>1027</v>
      </c>
      <c r="E216" s="19" t="s">
        <v>112</v>
      </c>
      <c r="F216" s="285">
        <v>53.359999999999999</v>
      </c>
      <c r="G216" s="40"/>
      <c r="H216" s="46"/>
    </row>
    <row r="217" s="2" customFormat="1" ht="16.8" customHeight="1">
      <c r="A217" s="40"/>
      <c r="B217" s="46"/>
      <c r="C217" s="284" t="s">
        <v>844</v>
      </c>
      <c r="D217" s="284" t="s">
        <v>1028</v>
      </c>
      <c r="E217" s="19" t="s">
        <v>112</v>
      </c>
      <c r="F217" s="285">
        <v>83.379999999999995</v>
      </c>
      <c r="G217" s="40"/>
      <c r="H217" s="46"/>
    </row>
    <row r="218" s="2" customFormat="1" ht="16.8" customHeight="1">
      <c r="A218" s="40"/>
      <c r="B218" s="46"/>
      <c r="C218" s="284" t="s">
        <v>714</v>
      </c>
      <c r="D218" s="284" t="s">
        <v>715</v>
      </c>
      <c r="E218" s="19" t="s">
        <v>112</v>
      </c>
      <c r="F218" s="285">
        <v>20.93</v>
      </c>
      <c r="G218" s="40"/>
      <c r="H218" s="46"/>
    </row>
    <row r="219" s="2" customFormat="1" ht="16.8" customHeight="1">
      <c r="A219" s="40"/>
      <c r="B219" s="46"/>
      <c r="C219" s="280" t="s">
        <v>601</v>
      </c>
      <c r="D219" s="281" t="s">
        <v>602</v>
      </c>
      <c r="E219" s="282" t="s">
        <v>112</v>
      </c>
      <c r="F219" s="283">
        <v>13.57</v>
      </c>
      <c r="G219" s="40"/>
      <c r="H219" s="46"/>
    </row>
    <row r="220" s="2" customFormat="1" ht="16.8" customHeight="1">
      <c r="A220" s="40"/>
      <c r="B220" s="46"/>
      <c r="C220" s="284" t="s">
        <v>19</v>
      </c>
      <c r="D220" s="284" t="s">
        <v>1031</v>
      </c>
      <c r="E220" s="19" t="s">
        <v>19</v>
      </c>
      <c r="F220" s="285">
        <v>13.57</v>
      </c>
      <c r="G220" s="40"/>
      <c r="H220" s="46"/>
    </row>
    <row r="221" s="2" customFormat="1" ht="16.8" customHeight="1">
      <c r="A221" s="40"/>
      <c r="B221" s="46"/>
      <c r="C221" s="286" t="s">
        <v>984</v>
      </c>
      <c r="D221" s="40"/>
      <c r="E221" s="40"/>
      <c r="F221" s="40"/>
      <c r="G221" s="40"/>
      <c r="H221" s="46"/>
    </row>
    <row r="222" s="2" customFormat="1" ht="16.8" customHeight="1">
      <c r="A222" s="40"/>
      <c r="B222" s="46"/>
      <c r="C222" s="284" t="s">
        <v>967</v>
      </c>
      <c r="D222" s="284" t="s">
        <v>1024</v>
      </c>
      <c r="E222" s="19" t="s">
        <v>112</v>
      </c>
      <c r="F222" s="285">
        <v>83.379999999999995</v>
      </c>
      <c r="G222" s="40"/>
      <c r="H222" s="46"/>
    </row>
    <row r="223" s="2" customFormat="1" ht="16.8" customHeight="1">
      <c r="A223" s="40"/>
      <c r="B223" s="46"/>
      <c r="C223" s="284" t="s">
        <v>662</v>
      </c>
      <c r="D223" s="284" t="s">
        <v>1025</v>
      </c>
      <c r="E223" s="19" t="s">
        <v>94</v>
      </c>
      <c r="F223" s="285">
        <v>7.9580000000000002</v>
      </c>
      <c r="G223" s="40"/>
      <c r="H223" s="46"/>
    </row>
    <row r="224" s="2" customFormat="1">
      <c r="A224" s="40"/>
      <c r="B224" s="46"/>
      <c r="C224" s="284" t="s">
        <v>708</v>
      </c>
      <c r="D224" s="284" t="s">
        <v>1030</v>
      </c>
      <c r="E224" s="19" t="s">
        <v>112</v>
      </c>
      <c r="F224" s="285">
        <v>47.149999999999999</v>
      </c>
      <c r="G224" s="40"/>
      <c r="H224" s="46"/>
    </row>
    <row r="225" s="2" customFormat="1" ht="16.8" customHeight="1">
      <c r="A225" s="40"/>
      <c r="B225" s="46"/>
      <c r="C225" s="284" t="s">
        <v>801</v>
      </c>
      <c r="D225" s="284" t="s">
        <v>1032</v>
      </c>
      <c r="E225" s="19" t="s">
        <v>112</v>
      </c>
      <c r="F225" s="285">
        <v>21.504999999999999</v>
      </c>
      <c r="G225" s="40"/>
      <c r="H225" s="46"/>
    </row>
    <row r="226" s="2" customFormat="1" ht="16.8" customHeight="1">
      <c r="A226" s="40"/>
      <c r="B226" s="46"/>
      <c r="C226" s="284" t="s">
        <v>844</v>
      </c>
      <c r="D226" s="284" t="s">
        <v>1028</v>
      </c>
      <c r="E226" s="19" t="s">
        <v>112</v>
      </c>
      <c r="F226" s="285">
        <v>83.379999999999995</v>
      </c>
      <c r="G226" s="40"/>
      <c r="H226" s="46"/>
    </row>
    <row r="227" s="2" customFormat="1" ht="16.8" customHeight="1">
      <c r="A227" s="40"/>
      <c r="B227" s="46"/>
      <c r="C227" s="284" t="s">
        <v>719</v>
      </c>
      <c r="D227" s="284" t="s">
        <v>720</v>
      </c>
      <c r="E227" s="19" t="s">
        <v>112</v>
      </c>
      <c r="F227" s="285">
        <v>21.504999999999999</v>
      </c>
      <c r="G227" s="40"/>
      <c r="H227" s="46"/>
    </row>
    <row r="228" s="2" customFormat="1" ht="16.8" customHeight="1">
      <c r="A228" s="40"/>
      <c r="B228" s="46"/>
      <c r="C228" s="280" t="s">
        <v>604</v>
      </c>
      <c r="D228" s="281" t="s">
        <v>605</v>
      </c>
      <c r="E228" s="282" t="s">
        <v>112</v>
      </c>
      <c r="F228" s="283">
        <v>4.7149999999999999</v>
      </c>
      <c r="G228" s="40"/>
      <c r="H228" s="46"/>
    </row>
    <row r="229" s="2" customFormat="1" ht="16.8" customHeight="1">
      <c r="A229" s="40"/>
      <c r="B229" s="46"/>
      <c r="C229" s="284" t="s">
        <v>19</v>
      </c>
      <c r="D229" s="284" t="s">
        <v>1033</v>
      </c>
      <c r="E229" s="19" t="s">
        <v>19</v>
      </c>
      <c r="F229" s="285">
        <v>4.7149999999999999</v>
      </c>
      <c r="G229" s="40"/>
      <c r="H229" s="46"/>
    </row>
    <row r="230" s="2" customFormat="1" ht="16.8" customHeight="1">
      <c r="A230" s="40"/>
      <c r="B230" s="46"/>
      <c r="C230" s="286" t="s">
        <v>984</v>
      </c>
      <c r="D230" s="40"/>
      <c r="E230" s="40"/>
      <c r="F230" s="40"/>
      <c r="G230" s="40"/>
      <c r="H230" s="46"/>
    </row>
    <row r="231" s="2" customFormat="1" ht="16.8" customHeight="1">
      <c r="A231" s="40"/>
      <c r="B231" s="46"/>
      <c r="C231" s="284" t="s">
        <v>967</v>
      </c>
      <c r="D231" s="284" t="s">
        <v>1024</v>
      </c>
      <c r="E231" s="19" t="s">
        <v>112</v>
      </c>
      <c r="F231" s="285">
        <v>83.379999999999995</v>
      </c>
      <c r="G231" s="40"/>
      <c r="H231" s="46"/>
    </row>
    <row r="232" s="2" customFormat="1" ht="16.8" customHeight="1">
      <c r="A232" s="40"/>
      <c r="B232" s="46"/>
      <c r="C232" s="284" t="s">
        <v>662</v>
      </c>
      <c r="D232" s="284" t="s">
        <v>1025</v>
      </c>
      <c r="E232" s="19" t="s">
        <v>94</v>
      </c>
      <c r="F232" s="285">
        <v>7.9580000000000002</v>
      </c>
      <c r="G232" s="40"/>
      <c r="H232" s="46"/>
    </row>
    <row r="233" s="2" customFormat="1">
      <c r="A233" s="40"/>
      <c r="B233" s="46"/>
      <c r="C233" s="284" t="s">
        <v>708</v>
      </c>
      <c r="D233" s="284" t="s">
        <v>1030</v>
      </c>
      <c r="E233" s="19" t="s">
        <v>112</v>
      </c>
      <c r="F233" s="285">
        <v>47.149999999999999</v>
      </c>
      <c r="G233" s="40"/>
      <c r="H233" s="46"/>
    </row>
    <row r="234" s="2" customFormat="1" ht="16.8" customHeight="1">
      <c r="A234" s="40"/>
      <c r="B234" s="46"/>
      <c r="C234" s="284" t="s">
        <v>810</v>
      </c>
      <c r="D234" s="284" t="s">
        <v>1034</v>
      </c>
      <c r="E234" s="19" t="s">
        <v>112</v>
      </c>
      <c r="F234" s="285">
        <v>4.7149999999999999</v>
      </c>
      <c r="G234" s="40"/>
      <c r="H234" s="46"/>
    </row>
    <row r="235" s="2" customFormat="1" ht="16.8" customHeight="1">
      <c r="A235" s="40"/>
      <c r="B235" s="46"/>
      <c r="C235" s="284" t="s">
        <v>844</v>
      </c>
      <c r="D235" s="284" t="s">
        <v>1028</v>
      </c>
      <c r="E235" s="19" t="s">
        <v>112</v>
      </c>
      <c r="F235" s="285">
        <v>83.379999999999995</v>
      </c>
      <c r="G235" s="40"/>
      <c r="H235" s="46"/>
    </row>
    <row r="236" s="2" customFormat="1" ht="16.8" customHeight="1">
      <c r="A236" s="40"/>
      <c r="B236" s="46"/>
      <c r="C236" s="284" t="s">
        <v>729</v>
      </c>
      <c r="D236" s="284" t="s">
        <v>730</v>
      </c>
      <c r="E236" s="19" t="s">
        <v>112</v>
      </c>
      <c r="F236" s="285">
        <v>4.7149999999999999</v>
      </c>
      <c r="G236" s="40"/>
      <c r="H236" s="46"/>
    </row>
    <row r="237" s="2" customFormat="1" ht="16.8" customHeight="1">
      <c r="A237" s="40"/>
      <c r="B237" s="46"/>
      <c r="C237" s="280" t="s">
        <v>607</v>
      </c>
      <c r="D237" s="281" t="s">
        <v>608</v>
      </c>
      <c r="E237" s="282" t="s">
        <v>112</v>
      </c>
      <c r="F237" s="283">
        <v>19.41</v>
      </c>
      <c r="G237" s="40"/>
      <c r="H237" s="46"/>
    </row>
    <row r="238" s="2" customFormat="1" ht="16.8" customHeight="1">
      <c r="A238" s="40"/>
      <c r="B238" s="46"/>
      <c r="C238" s="284" t="s">
        <v>19</v>
      </c>
      <c r="D238" s="284" t="s">
        <v>1035</v>
      </c>
      <c r="E238" s="19" t="s">
        <v>19</v>
      </c>
      <c r="F238" s="285">
        <v>19.41</v>
      </c>
      <c r="G238" s="40"/>
      <c r="H238" s="46"/>
    </row>
    <row r="239" s="2" customFormat="1" ht="16.8" customHeight="1">
      <c r="A239" s="40"/>
      <c r="B239" s="46"/>
      <c r="C239" s="286" t="s">
        <v>984</v>
      </c>
      <c r="D239" s="40"/>
      <c r="E239" s="40"/>
      <c r="F239" s="40"/>
      <c r="G239" s="40"/>
      <c r="H239" s="46"/>
    </row>
    <row r="240" s="2" customFormat="1" ht="16.8" customHeight="1">
      <c r="A240" s="40"/>
      <c r="B240" s="46"/>
      <c r="C240" s="284" t="s">
        <v>646</v>
      </c>
      <c r="D240" s="284" t="s">
        <v>1022</v>
      </c>
      <c r="E240" s="19" t="s">
        <v>174</v>
      </c>
      <c r="F240" s="285">
        <v>10.090999999999999</v>
      </c>
      <c r="G240" s="40"/>
      <c r="H240" s="46"/>
    </row>
    <row r="241" s="2" customFormat="1" ht="16.8" customHeight="1">
      <c r="A241" s="40"/>
      <c r="B241" s="46"/>
      <c r="C241" s="284" t="s">
        <v>233</v>
      </c>
      <c r="D241" s="284" t="s">
        <v>993</v>
      </c>
      <c r="E241" s="19" t="s">
        <v>174</v>
      </c>
      <c r="F241" s="285">
        <v>12.345000000000001</v>
      </c>
      <c r="G241" s="40"/>
      <c r="H241" s="46"/>
    </row>
    <row r="242" s="2" customFormat="1" ht="16.8" customHeight="1">
      <c r="A242" s="40"/>
      <c r="B242" s="46"/>
      <c r="C242" s="284" t="s">
        <v>974</v>
      </c>
      <c r="D242" s="284" t="s">
        <v>1036</v>
      </c>
      <c r="E242" s="19" t="s">
        <v>112</v>
      </c>
      <c r="F242" s="285">
        <v>63.850000000000001</v>
      </c>
      <c r="G242" s="40"/>
      <c r="H242" s="46"/>
    </row>
    <row r="243" s="2" customFormat="1" ht="16.8" customHeight="1">
      <c r="A243" s="40"/>
      <c r="B243" s="46"/>
      <c r="C243" s="284" t="s">
        <v>248</v>
      </c>
      <c r="D243" s="284" t="s">
        <v>994</v>
      </c>
      <c r="E243" s="19" t="s">
        <v>174</v>
      </c>
      <c r="F243" s="285">
        <v>2.996</v>
      </c>
      <c r="G243" s="40"/>
      <c r="H243" s="46"/>
    </row>
    <row r="244" s="2" customFormat="1" ht="16.8" customHeight="1">
      <c r="A244" s="40"/>
      <c r="B244" s="46"/>
      <c r="C244" s="284" t="s">
        <v>684</v>
      </c>
      <c r="D244" s="284" t="s">
        <v>1037</v>
      </c>
      <c r="E244" s="19" t="s">
        <v>112</v>
      </c>
      <c r="F244" s="285">
        <v>19.41</v>
      </c>
      <c r="G244" s="40"/>
      <c r="H244" s="46"/>
    </row>
    <row r="245" s="2" customFormat="1" ht="16.8" customHeight="1">
      <c r="A245" s="40"/>
      <c r="B245" s="46"/>
      <c r="C245" s="280" t="s">
        <v>610</v>
      </c>
      <c r="D245" s="281" t="s">
        <v>611</v>
      </c>
      <c r="E245" s="282" t="s">
        <v>112</v>
      </c>
      <c r="F245" s="283">
        <v>18.039999999999999</v>
      </c>
      <c r="G245" s="40"/>
      <c r="H245" s="46"/>
    </row>
    <row r="246" s="2" customFormat="1" ht="16.8" customHeight="1">
      <c r="A246" s="40"/>
      <c r="B246" s="46"/>
      <c r="C246" s="284" t="s">
        <v>19</v>
      </c>
      <c r="D246" s="284" t="s">
        <v>1038</v>
      </c>
      <c r="E246" s="19" t="s">
        <v>19</v>
      </c>
      <c r="F246" s="285">
        <v>18.039999999999999</v>
      </c>
      <c r="G246" s="40"/>
      <c r="H246" s="46"/>
    </row>
    <row r="247" s="2" customFormat="1" ht="16.8" customHeight="1">
      <c r="A247" s="40"/>
      <c r="B247" s="46"/>
      <c r="C247" s="286" t="s">
        <v>984</v>
      </c>
      <c r="D247" s="40"/>
      <c r="E247" s="40"/>
      <c r="F247" s="40"/>
      <c r="G247" s="40"/>
      <c r="H247" s="46"/>
    </row>
    <row r="248" s="2" customFormat="1" ht="16.8" customHeight="1">
      <c r="A248" s="40"/>
      <c r="B248" s="46"/>
      <c r="C248" s="284" t="s">
        <v>646</v>
      </c>
      <c r="D248" s="284" t="s">
        <v>1022</v>
      </c>
      <c r="E248" s="19" t="s">
        <v>174</v>
      </c>
      <c r="F248" s="285">
        <v>10.090999999999999</v>
      </c>
      <c r="G248" s="40"/>
      <c r="H248" s="46"/>
    </row>
    <row r="249" s="2" customFormat="1" ht="16.8" customHeight="1">
      <c r="A249" s="40"/>
      <c r="B249" s="46"/>
      <c r="C249" s="284" t="s">
        <v>233</v>
      </c>
      <c r="D249" s="284" t="s">
        <v>993</v>
      </c>
      <c r="E249" s="19" t="s">
        <v>174</v>
      </c>
      <c r="F249" s="285">
        <v>12.345000000000001</v>
      </c>
      <c r="G249" s="40"/>
      <c r="H249" s="46"/>
    </row>
    <row r="250" s="2" customFormat="1" ht="16.8" customHeight="1">
      <c r="A250" s="40"/>
      <c r="B250" s="46"/>
      <c r="C250" s="284" t="s">
        <v>974</v>
      </c>
      <c r="D250" s="284" t="s">
        <v>1036</v>
      </c>
      <c r="E250" s="19" t="s">
        <v>112</v>
      </c>
      <c r="F250" s="285">
        <v>63.850000000000001</v>
      </c>
      <c r="G250" s="40"/>
      <c r="H250" s="46"/>
    </row>
    <row r="251" s="2" customFormat="1" ht="16.8" customHeight="1">
      <c r="A251" s="40"/>
      <c r="B251" s="46"/>
      <c r="C251" s="284" t="s">
        <v>248</v>
      </c>
      <c r="D251" s="284" t="s">
        <v>994</v>
      </c>
      <c r="E251" s="19" t="s">
        <v>174</v>
      </c>
      <c r="F251" s="285">
        <v>2.996</v>
      </c>
      <c r="G251" s="40"/>
      <c r="H251" s="46"/>
    </row>
    <row r="252" s="2" customFormat="1" ht="16.8" customHeight="1">
      <c r="A252" s="40"/>
      <c r="B252" s="46"/>
      <c r="C252" s="284" t="s">
        <v>451</v>
      </c>
      <c r="D252" s="284" t="s">
        <v>1010</v>
      </c>
      <c r="E252" s="19" t="s">
        <v>112</v>
      </c>
      <c r="F252" s="285">
        <v>18.039999999999999</v>
      </c>
      <c r="G252" s="40"/>
      <c r="H252" s="46"/>
    </row>
    <row r="253" s="2" customFormat="1" ht="16.8" customHeight="1">
      <c r="A253" s="40"/>
      <c r="B253" s="46"/>
      <c r="C253" s="280" t="s">
        <v>614</v>
      </c>
      <c r="D253" s="281" t="s">
        <v>615</v>
      </c>
      <c r="E253" s="282" t="s">
        <v>112</v>
      </c>
      <c r="F253" s="283">
        <v>13.685000000000001</v>
      </c>
      <c r="G253" s="40"/>
      <c r="H253" s="46"/>
    </row>
    <row r="254" s="2" customFormat="1" ht="16.8" customHeight="1">
      <c r="A254" s="40"/>
      <c r="B254" s="46"/>
      <c r="C254" s="284" t="s">
        <v>19</v>
      </c>
      <c r="D254" s="284" t="s">
        <v>1039</v>
      </c>
      <c r="E254" s="19" t="s">
        <v>19</v>
      </c>
      <c r="F254" s="285">
        <v>13.685000000000001</v>
      </c>
      <c r="G254" s="40"/>
      <c r="H254" s="46"/>
    </row>
    <row r="255" s="2" customFormat="1" ht="16.8" customHeight="1">
      <c r="A255" s="40"/>
      <c r="B255" s="46"/>
      <c r="C255" s="286" t="s">
        <v>984</v>
      </c>
      <c r="D255" s="40"/>
      <c r="E255" s="40"/>
      <c r="F255" s="40"/>
      <c r="G255" s="40"/>
      <c r="H255" s="46"/>
    </row>
    <row r="256" s="2" customFormat="1" ht="16.8" customHeight="1">
      <c r="A256" s="40"/>
      <c r="B256" s="46"/>
      <c r="C256" s="284" t="s">
        <v>967</v>
      </c>
      <c r="D256" s="284" t="s">
        <v>1024</v>
      </c>
      <c r="E256" s="19" t="s">
        <v>112</v>
      </c>
      <c r="F256" s="285">
        <v>83.379999999999995</v>
      </c>
      <c r="G256" s="40"/>
      <c r="H256" s="46"/>
    </row>
    <row r="257" s="2" customFormat="1" ht="16.8" customHeight="1">
      <c r="A257" s="40"/>
      <c r="B257" s="46"/>
      <c r="C257" s="284" t="s">
        <v>662</v>
      </c>
      <c r="D257" s="284" t="s">
        <v>1025</v>
      </c>
      <c r="E257" s="19" t="s">
        <v>94</v>
      </c>
      <c r="F257" s="285">
        <v>7.9580000000000002</v>
      </c>
      <c r="G257" s="40"/>
      <c r="H257" s="46"/>
    </row>
    <row r="258" s="2" customFormat="1">
      <c r="A258" s="40"/>
      <c r="B258" s="46"/>
      <c r="C258" s="284" t="s">
        <v>702</v>
      </c>
      <c r="D258" s="284" t="s">
        <v>1026</v>
      </c>
      <c r="E258" s="19" t="s">
        <v>112</v>
      </c>
      <c r="F258" s="285">
        <v>32.43</v>
      </c>
      <c r="G258" s="40"/>
      <c r="H258" s="46"/>
    </row>
    <row r="259" s="2" customFormat="1" ht="16.8" customHeight="1">
      <c r="A259" s="40"/>
      <c r="B259" s="46"/>
      <c r="C259" s="284" t="s">
        <v>791</v>
      </c>
      <c r="D259" s="284" t="s">
        <v>1027</v>
      </c>
      <c r="E259" s="19" t="s">
        <v>112</v>
      </c>
      <c r="F259" s="285">
        <v>53.359999999999999</v>
      </c>
      <c r="G259" s="40"/>
      <c r="H259" s="46"/>
    </row>
    <row r="260" s="2" customFormat="1" ht="16.8" customHeight="1">
      <c r="A260" s="40"/>
      <c r="B260" s="46"/>
      <c r="C260" s="284" t="s">
        <v>844</v>
      </c>
      <c r="D260" s="284" t="s">
        <v>1028</v>
      </c>
      <c r="E260" s="19" t="s">
        <v>112</v>
      </c>
      <c r="F260" s="285">
        <v>83.379999999999995</v>
      </c>
      <c r="G260" s="40"/>
      <c r="H260" s="46"/>
    </row>
    <row r="261" s="2" customFormat="1" ht="16.8" customHeight="1">
      <c r="A261" s="40"/>
      <c r="B261" s="46"/>
      <c r="C261" s="284" t="s">
        <v>724</v>
      </c>
      <c r="D261" s="284" t="s">
        <v>725</v>
      </c>
      <c r="E261" s="19" t="s">
        <v>112</v>
      </c>
      <c r="F261" s="285">
        <v>32.43</v>
      </c>
      <c r="G261" s="40"/>
      <c r="H261" s="46"/>
    </row>
    <row r="262" s="2" customFormat="1" ht="16.8" customHeight="1">
      <c r="A262" s="40"/>
      <c r="B262" s="46"/>
      <c r="C262" s="280" t="s">
        <v>617</v>
      </c>
      <c r="D262" s="281" t="s">
        <v>618</v>
      </c>
      <c r="E262" s="282" t="s">
        <v>112</v>
      </c>
      <c r="F262" s="283">
        <v>10.35</v>
      </c>
      <c r="G262" s="40"/>
      <c r="H262" s="46"/>
    </row>
    <row r="263" s="2" customFormat="1" ht="16.8" customHeight="1">
      <c r="A263" s="40"/>
      <c r="B263" s="46"/>
      <c r="C263" s="284" t="s">
        <v>19</v>
      </c>
      <c r="D263" s="284" t="s">
        <v>1040</v>
      </c>
      <c r="E263" s="19" t="s">
        <v>19</v>
      </c>
      <c r="F263" s="285">
        <v>10.35</v>
      </c>
      <c r="G263" s="40"/>
      <c r="H263" s="46"/>
    </row>
    <row r="264" s="2" customFormat="1" ht="16.8" customHeight="1">
      <c r="A264" s="40"/>
      <c r="B264" s="46"/>
      <c r="C264" s="286" t="s">
        <v>984</v>
      </c>
      <c r="D264" s="40"/>
      <c r="E264" s="40"/>
      <c r="F264" s="40"/>
      <c r="G264" s="40"/>
      <c r="H264" s="46"/>
    </row>
    <row r="265" s="2" customFormat="1" ht="16.8" customHeight="1">
      <c r="A265" s="40"/>
      <c r="B265" s="46"/>
      <c r="C265" s="284" t="s">
        <v>967</v>
      </c>
      <c r="D265" s="284" t="s">
        <v>1024</v>
      </c>
      <c r="E265" s="19" t="s">
        <v>112</v>
      </c>
      <c r="F265" s="285">
        <v>83.379999999999995</v>
      </c>
      <c r="G265" s="40"/>
      <c r="H265" s="46"/>
    </row>
    <row r="266" s="2" customFormat="1" ht="16.8" customHeight="1">
      <c r="A266" s="40"/>
      <c r="B266" s="46"/>
      <c r="C266" s="284" t="s">
        <v>662</v>
      </c>
      <c r="D266" s="284" t="s">
        <v>1025</v>
      </c>
      <c r="E266" s="19" t="s">
        <v>94</v>
      </c>
      <c r="F266" s="285">
        <v>7.9580000000000002</v>
      </c>
      <c r="G266" s="40"/>
      <c r="H266" s="46"/>
    </row>
    <row r="267" s="2" customFormat="1">
      <c r="A267" s="40"/>
      <c r="B267" s="46"/>
      <c r="C267" s="284" t="s">
        <v>708</v>
      </c>
      <c r="D267" s="284" t="s">
        <v>1030</v>
      </c>
      <c r="E267" s="19" t="s">
        <v>112</v>
      </c>
      <c r="F267" s="285">
        <v>47.149999999999999</v>
      </c>
      <c r="G267" s="40"/>
      <c r="H267" s="46"/>
    </row>
    <row r="268" s="2" customFormat="1" ht="16.8" customHeight="1">
      <c r="A268" s="40"/>
      <c r="B268" s="46"/>
      <c r="C268" s="284" t="s">
        <v>791</v>
      </c>
      <c r="D268" s="284" t="s">
        <v>1027</v>
      </c>
      <c r="E268" s="19" t="s">
        <v>112</v>
      </c>
      <c r="F268" s="285">
        <v>53.359999999999999</v>
      </c>
      <c r="G268" s="40"/>
      <c r="H268" s="46"/>
    </row>
    <row r="269" s="2" customFormat="1" ht="16.8" customHeight="1">
      <c r="A269" s="40"/>
      <c r="B269" s="46"/>
      <c r="C269" s="284" t="s">
        <v>844</v>
      </c>
      <c r="D269" s="284" t="s">
        <v>1028</v>
      </c>
      <c r="E269" s="19" t="s">
        <v>112</v>
      </c>
      <c r="F269" s="285">
        <v>83.379999999999995</v>
      </c>
      <c r="G269" s="40"/>
      <c r="H269" s="46"/>
    </row>
    <row r="270" s="2" customFormat="1" ht="16.8" customHeight="1">
      <c r="A270" s="40"/>
      <c r="B270" s="46"/>
      <c r="C270" s="284" t="s">
        <v>714</v>
      </c>
      <c r="D270" s="284" t="s">
        <v>715</v>
      </c>
      <c r="E270" s="19" t="s">
        <v>112</v>
      </c>
      <c r="F270" s="285">
        <v>20.93</v>
      </c>
      <c r="G270" s="40"/>
      <c r="H270" s="46"/>
    </row>
    <row r="271" s="2" customFormat="1" ht="16.8" customHeight="1">
      <c r="A271" s="40"/>
      <c r="B271" s="46"/>
      <c r="C271" s="280" t="s">
        <v>620</v>
      </c>
      <c r="D271" s="281" t="s">
        <v>621</v>
      </c>
      <c r="E271" s="282" t="s">
        <v>112</v>
      </c>
      <c r="F271" s="283">
        <v>7.9349999999999996</v>
      </c>
      <c r="G271" s="40"/>
      <c r="H271" s="46"/>
    </row>
    <row r="272" s="2" customFormat="1" ht="16.8" customHeight="1">
      <c r="A272" s="40"/>
      <c r="B272" s="46"/>
      <c r="C272" s="284" t="s">
        <v>19</v>
      </c>
      <c r="D272" s="284" t="s">
        <v>1005</v>
      </c>
      <c r="E272" s="19" t="s">
        <v>19</v>
      </c>
      <c r="F272" s="285">
        <v>7.9349999999999996</v>
      </c>
      <c r="G272" s="40"/>
      <c r="H272" s="46"/>
    </row>
    <row r="273" s="2" customFormat="1" ht="16.8" customHeight="1">
      <c r="A273" s="40"/>
      <c r="B273" s="46"/>
      <c r="C273" s="286" t="s">
        <v>984</v>
      </c>
      <c r="D273" s="40"/>
      <c r="E273" s="40"/>
      <c r="F273" s="40"/>
      <c r="G273" s="40"/>
      <c r="H273" s="46"/>
    </row>
    <row r="274" s="2" customFormat="1" ht="16.8" customHeight="1">
      <c r="A274" s="40"/>
      <c r="B274" s="46"/>
      <c r="C274" s="284" t="s">
        <v>967</v>
      </c>
      <c r="D274" s="284" t="s">
        <v>1024</v>
      </c>
      <c r="E274" s="19" t="s">
        <v>112</v>
      </c>
      <c r="F274" s="285">
        <v>83.379999999999995</v>
      </c>
      <c r="G274" s="40"/>
      <c r="H274" s="46"/>
    </row>
    <row r="275" s="2" customFormat="1" ht="16.8" customHeight="1">
      <c r="A275" s="40"/>
      <c r="B275" s="46"/>
      <c r="C275" s="284" t="s">
        <v>662</v>
      </c>
      <c r="D275" s="284" t="s">
        <v>1025</v>
      </c>
      <c r="E275" s="19" t="s">
        <v>94</v>
      </c>
      <c r="F275" s="285">
        <v>7.9580000000000002</v>
      </c>
      <c r="G275" s="40"/>
      <c r="H275" s="46"/>
    </row>
    <row r="276" s="2" customFormat="1">
      <c r="A276" s="40"/>
      <c r="B276" s="46"/>
      <c r="C276" s="284" t="s">
        <v>708</v>
      </c>
      <c r="D276" s="284" t="s">
        <v>1030</v>
      </c>
      <c r="E276" s="19" t="s">
        <v>112</v>
      </c>
      <c r="F276" s="285">
        <v>47.149999999999999</v>
      </c>
      <c r="G276" s="40"/>
      <c r="H276" s="46"/>
    </row>
    <row r="277" s="2" customFormat="1" ht="16.8" customHeight="1">
      <c r="A277" s="40"/>
      <c r="B277" s="46"/>
      <c r="C277" s="284" t="s">
        <v>801</v>
      </c>
      <c r="D277" s="284" t="s">
        <v>1032</v>
      </c>
      <c r="E277" s="19" t="s">
        <v>112</v>
      </c>
      <c r="F277" s="285">
        <v>21.504999999999999</v>
      </c>
      <c r="G277" s="40"/>
      <c r="H277" s="46"/>
    </row>
    <row r="278" s="2" customFormat="1" ht="16.8" customHeight="1">
      <c r="A278" s="40"/>
      <c r="B278" s="46"/>
      <c r="C278" s="284" t="s">
        <v>844</v>
      </c>
      <c r="D278" s="284" t="s">
        <v>1028</v>
      </c>
      <c r="E278" s="19" t="s">
        <v>112</v>
      </c>
      <c r="F278" s="285">
        <v>83.379999999999995</v>
      </c>
      <c r="G278" s="40"/>
      <c r="H278" s="46"/>
    </row>
    <row r="279" s="2" customFormat="1" ht="16.8" customHeight="1">
      <c r="A279" s="40"/>
      <c r="B279" s="46"/>
      <c r="C279" s="284" t="s">
        <v>719</v>
      </c>
      <c r="D279" s="284" t="s">
        <v>720</v>
      </c>
      <c r="E279" s="19" t="s">
        <v>112</v>
      </c>
      <c r="F279" s="285">
        <v>21.504999999999999</v>
      </c>
      <c r="G279" s="40"/>
      <c r="H279" s="46"/>
    </row>
    <row r="280" s="2" customFormat="1" ht="7.44" customHeight="1">
      <c r="A280" s="40"/>
      <c r="B280" s="159"/>
      <c r="C280" s="160"/>
      <c r="D280" s="160"/>
      <c r="E280" s="160"/>
      <c r="F280" s="160"/>
      <c r="G280" s="160"/>
      <c r="H280" s="46"/>
    </row>
    <row r="281" s="2" customFormat="1">
      <c r="A281" s="40"/>
      <c r="B281" s="40"/>
      <c r="C281" s="40"/>
      <c r="D281" s="40"/>
      <c r="E281" s="40"/>
      <c r="F281" s="40"/>
      <c r="G281" s="40"/>
      <c r="H281" s="40"/>
    </row>
  </sheetData>
  <sheetProtection sheet="1" formatColumns="0" formatRows="0" objects="1" scenarios="1" spinCount="100000" saltValue="26oge+eho60DXvI0HSPOUPMU1sAtQ+BAh8GPAxyRPakrMkR7zNi/nUBj1QGqq9P0KRzC+oDxlhKNbz8Nd9ETpw==" hashValue="cT3ZlgcNTvKgl5iVBH3CTHU/FH9/BbPj/QyHQNYxVqvTalFJyfYHzBlr9/M8uJPnrohbojrd9jMQ1bnlhcxHA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6" customFormat="1" ht="45" customHeight="1">
      <c r="B3" s="291"/>
      <c r="C3" s="292" t="s">
        <v>1041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1042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1043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1044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1045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1046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1047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1048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1049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1050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1051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79</v>
      </c>
      <c r="F18" s="298" t="s">
        <v>1052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1053</v>
      </c>
      <c r="F19" s="298" t="s">
        <v>1054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1055</v>
      </c>
      <c r="F20" s="298" t="s">
        <v>1056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1057</v>
      </c>
      <c r="F21" s="298" t="s">
        <v>1058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1059</v>
      </c>
      <c r="F22" s="298" t="s">
        <v>1060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1061</v>
      </c>
      <c r="F23" s="298" t="s">
        <v>1062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1063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1064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1065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1066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1067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1068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1069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1070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1071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154</v>
      </c>
      <c r="F36" s="298"/>
      <c r="G36" s="298" t="s">
        <v>1072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1073</v>
      </c>
      <c r="F37" s="298"/>
      <c r="G37" s="298" t="s">
        <v>1074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53</v>
      </c>
      <c r="F38" s="298"/>
      <c r="G38" s="298" t="s">
        <v>1075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54</v>
      </c>
      <c r="F39" s="298"/>
      <c r="G39" s="298" t="s">
        <v>1076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155</v>
      </c>
      <c r="F40" s="298"/>
      <c r="G40" s="298" t="s">
        <v>1077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156</v>
      </c>
      <c r="F41" s="298"/>
      <c r="G41" s="298" t="s">
        <v>1078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1079</v>
      </c>
      <c r="F42" s="298"/>
      <c r="G42" s="298" t="s">
        <v>1080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1081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1082</v>
      </c>
      <c r="F44" s="298"/>
      <c r="G44" s="298" t="s">
        <v>1083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158</v>
      </c>
      <c r="F45" s="298"/>
      <c r="G45" s="298" t="s">
        <v>1084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1085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1086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1087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1088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1089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1090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1091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1092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1093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1094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1095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1096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1097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1098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1099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1100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1101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1102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1103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1104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1105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1106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1107</v>
      </c>
      <c r="D76" s="316"/>
      <c r="E76" s="316"/>
      <c r="F76" s="316" t="s">
        <v>1108</v>
      </c>
      <c r="G76" s="317"/>
      <c r="H76" s="316" t="s">
        <v>54</v>
      </c>
      <c r="I76" s="316" t="s">
        <v>57</v>
      </c>
      <c r="J76" s="316" t="s">
        <v>1109</v>
      </c>
      <c r="K76" s="315"/>
    </row>
    <row r="77" s="1" customFormat="1" ht="17.25" customHeight="1">
      <c r="B77" s="313"/>
      <c r="C77" s="318" t="s">
        <v>1110</v>
      </c>
      <c r="D77" s="318"/>
      <c r="E77" s="318"/>
      <c r="F77" s="319" t="s">
        <v>1111</v>
      </c>
      <c r="G77" s="320"/>
      <c r="H77" s="318"/>
      <c r="I77" s="318"/>
      <c r="J77" s="318" t="s">
        <v>1112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53</v>
      </c>
      <c r="D79" s="323"/>
      <c r="E79" s="323"/>
      <c r="F79" s="324" t="s">
        <v>1113</v>
      </c>
      <c r="G79" s="325"/>
      <c r="H79" s="301" t="s">
        <v>1114</v>
      </c>
      <c r="I79" s="301" t="s">
        <v>1115</v>
      </c>
      <c r="J79" s="301">
        <v>20</v>
      </c>
      <c r="K79" s="315"/>
    </row>
    <row r="80" s="1" customFormat="1" ht="15" customHeight="1">
      <c r="B80" s="313"/>
      <c r="C80" s="301" t="s">
        <v>1116</v>
      </c>
      <c r="D80" s="301"/>
      <c r="E80" s="301"/>
      <c r="F80" s="324" t="s">
        <v>1113</v>
      </c>
      <c r="G80" s="325"/>
      <c r="H80" s="301" t="s">
        <v>1117</v>
      </c>
      <c r="I80" s="301" t="s">
        <v>1115</v>
      </c>
      <c r="J80" s="301">
        <v>120</v>
      </c>
      <c r="K80" s="315"/>
    </row>
    <row r="81" s="1" customFormat="1" ht="15" customHeight="1">
      <c r="B81" s="326"/>
      <c r="C81" s="301" t="s">
        <v>1118</v>
      </c>
      <c r="D81" s="301"/>
      <c r="E81" s="301"/>
      <c r="F81" s="324" t="s">
        <v>1119</v>
      </c>
      <c r="G81" s="325"/>
      <c r="H81" s="301" t="s">
        <v>1120</v>
      </c>
      <c r="I81" s="301" t="s">
        <v>1115</v>
      </c>
      <c r="J81" s="301">
        <v>50</v>
      </c>
      <c r="K81" s="315"/>
    </row>
    <row r="82" s="1" customFormat="1" ht="15" customHeight="1">
      <c r="B82" s="326"/>
      <c r="C82" s="301" t="s">
        <v>1121</v>
      </c>
      <c r="D82" s="301"/>
      <c r="E82" s="301"/>
      <c r="F82" s="324" t="s">
        <v>1113</v>
      </c>
      <c r="G82" s="325"/>
      <c r="H82" s="301" t="s">
        <v>1122</v>
      </c>
      <c r="I82" s="301" t="s">
        <v>1123</v>
      </c>
      <c r="J82" s="301"/>
      <c r="K82" s="315"/>
    </row>
    <row r="83" s="1" customFormat="1" ht="15" customHeight="1">
      <c r="B83" s="326"/>
      <c r="C83" s="327" t="s">
        <v>1124</v>
      </c>
      <c r="D83" s="327"/>
      <c r="E83" s="327"/>
      <c r="F83" s="328" t="s">
        <v>1119</v>
      </c>
      <c r="G83" s="327"/>
      <c r="H83" s="327" t="s">
        <v>1125</v>
      </c>
      <c r="I83" s="327" t="s">
        <v>1115</v>
      </c>
      <c r="J83" s="327">
        <v>15</v>
      </c>
      <c r="K83" s="315"/>
    </row>
    <row r="84" s="1" customFormat="1" ht="15" customHeight="1">
      <c r="B84" s="326"/>
      <c r="C84" s="327" t="s">
        <v>1126</v>
      </c>
      <c r="D84" s="327"/>
      <c r="E84" s="327"/>
      <c r="F84" s="328" t="s">
        <v>1119</v>
      </c>
      <c r="G84" s="327"/>
      <c r="H84" s="327" t="s">
        <v>1127</v>
      </c>
      <c r="I84" s="327" t="s">
        <v>1115</v>
      </c>
      <c r="J84" s="327">
        <v>15</v>
      </c>
      <c r="K84" s="315"/>
    </row>
    <row r="85" s="1" customFormat="1" ht="15" customHeight="1">
      <c r="B85" s="326"/>
      <c r="C85" s="327" t="s">
        <v>1128</v>
      </c>
      <c r="D85" s="327"/>
      <c r="E85" s="327"/>
      <c r="F85" s="328" t="s">
        <v>1119</v>
      </c>
      <c r="G85" s="327"/>
      <c r="H85" s="327" t="s">
        <v>1129</v>
      </c>
      <c r="I85" s="327" t="s">
        <v>1115</v>
      </c>
      <c r="J85" s="327">
        <v>20</v>
      </c>
      <c r="K85" s="315"/>
    </row>
    <row r="86" s="1" customFormat="1" ht="15" customHeight="1">
      <c r="B86" s="326"/>
      <c r="C86" s="327" t="s">
        <v>1130</v>
      </c>
      <c r="D86" s="327"/>
      <c r="E86" s="327"/>
      <c r="F86" s="328" t="s">
        <v>1119</v>
      </c>
      <c r="G86" s="327"/>
      <c r="H86" s="327" t="s">
        <v>1131</v>
      </c>
      <c r="I86" s="327" t="s">
        <v>1115</v>
      </c>
      <c r="J86" s="327">
        <v>20</v>
      </c>
      <c r="K86" s="315"/>
    </row>
    <row r="87" s="1" customFormat="1" ht="15" customHeight="1">
      <c r="B87" s="326"/>
      <c r="C87" s="301" t="s">
        <v>1132</v>
      </c>
      <c r="D87" s="301"/>
      <c r="E87" s="301"/>
      <c r="F87" s="324" t="s">
        <v>1119</v>
      </c>
      <c r="G87" s="325"/>
      <c r="H87" s="301" t="s">
        <v>1133</v>
      </c>
      <c r="I87" s="301" t="s">
        <v>1115</v>
      </c>
      <c r="J87" s="301">
        <v>50</v>
      </c>
      <c r="K87" s="315"/>
    </row>
    <row r="88" s="1" customFormat="1" ht="15" customHeight="1">
      <c r="B88" s="326"/>
      <c r="C88" s="301" t="s">
        <v>1134</v>
      </c>
      <c r="D88" s="301"/>
      <c r="E88" s="301"/>
      <c r="F88" s="324" t="s">
        <v>1119</v>
      </c>
      <c r="G88" s="325"/>
      <c r="H88" s="301" t="s">
        <v>1135</v>
      </c>
      <c r="I88" s="301" t="s">
        <v>1115</v>
      </c>
      <c r="J88" s="301">
        <v>20</v>
      </c>
      <c r="K88" s="315"/>
    </row>
    <row r="89" s="1" customFormat="1" ht="15" customHeight="1">
      <c r="B89" s="326"/>
      <c r="C89" s="301" t="s">
        <v>1136</v>
      </c>
      <c r="D89" s="301"/>
      <c r="E89" s="301"/>
      <c r="F89" s="324" t="s">
        <v>1119</v>
      </c>
      <c r="G89" s="325"/>
      <c r="H89" s="301" t="s">
        <v>1137</v>
      </c>
      <c r="I89" s="301" t="s">
        <v>1115</v>
      </c>
      <c r="J89" s="301">
        <v>20</v>
      </c>
      <c r="K89" s="315"/>
    </row>
    <row r="90" s="1" customFormat="1" ht="15" customHeight="1">
      <c r="B90" s="326"/>
      <c r="C90" s="301" t="s">
        <v>1138</v>
      </c>
      <c r="D90" s="301"/>
      <c r="E90" s="301"/>
      <c r="F90" s="324" t="s">
        <v>1119</v>
      </c>
      <c r="G90" s="325"/>
      <c r="H90" s="301" t="s">
        <v>1139</v>
      </c>
      <c r="I90" s="301" t="s">
        <v>1115</v>
      </c>
      <c r="J90" s="301">
        <v>50</v>
      </c>
      <c r="K90" s="315"/>
    </row>
    <row r="91" s="1" customFormat="1" ht="15" customHeight="1">
      <c r="B91" s="326"/>
      <c r="C91" s="301" t="s">
        <v>1140</v>
      </c>
      <c r="D91" s="301"/>
      <c r="E91" s="301"/>
      <c r="F91" s="324" t="s">
        <v>1119</v>
      </c>
      <c r="G91" s="325"/>
      <c r="H91" s="301" t="s">
        <v>1140</v>
      </c>
      <c r="I91" s="301" t="s">
        <v>1115</v>
      </c>
      <c r="J91" s="301">
        <v>50</v>
      </c>
      <c r="K91" s="315"/>
    </row>
    <row r="92" s="1" customFormat="1" ht="15" customHeight="1">
      <c r="B92" s="326"/>
      <c r="C92" s="301" t="s">
        <v>1141</v>
      </c>
      <c r="D92" s="301"/>
      <c r="E92" s="301"/>
      <c r="F92" s="324" t="s">
        <v>1119</v>
      </c>
      <c r="G92" s="325"/>
      <c r="H92" s="301" t="s">
        <v>1142</v>
      </c>
      <c r="I92" s="301" t="s">
        <v>1115</v>
      </c>
      <c r="J92" s="301">
        <v>255</v>
      </c>
      <c r="K92" s="315"/>
    </row>
    <row r="93" s="1" customFormat="1" ht="15" customHeight="1">
      <c r="B93" s="326"/>
      <c r="C93" s="301" t="s">
        <v>1143</v>
      </c>
      <c r="D93" s="301"/>
      <c r="E93" s="301"/>
      <c r="F93" s="324" t="s">
        <v>1113</v>
      </c>
      <c r="G93" s="325"/>
      <c r="H93" s="301" t="s">
        <v>1144</v>
      </c>
      <c r="I93" s="301" t="s">
        <v>1145</v>
      </c>
      <c r="J93" s="301"/>
      <c r="K93" s="315"/>
    </row>
    <row r="94" s="1" customFormat="1" ht="15" customHeight="1">
      <c r="B94" s="326"/>
      <c r="C94" s="301" t="s">
        <v>1146</v>
      </c>
      <c r="D94" s="301"/>
      <c r="E94" s="301"/>
      <c r="F94" s="324" t="s">
        <v>1113</v>
      </c>
      <c r="G94" s="325"/>
      <c r="H94" s="301" t="s">
        <v>1147</v>
      </c>
      <c r="I94" s="301" t="s">
        <v>1148</v>
      </c>
      <c r="J94" s="301"/>
      <c r="K94" s="315"/>
    </row>
    <row r="95" s="1" customFormat="1" ht="15" customHeight="1">
      <c r="B95" s="326"/>
      <c r="C95" s="301" t="s">
        <v>1149</v>
      </c>
      <c r="D95" s="301"/>
      <c r="E95" s="301"/>
      <c r="F95" s="324" t="s">
        <v>1113</v>
      </c>
      <c r="G95" s="325"/>
      <c r="H95" s="301" t="s">
        <v>1149</v>
      </c>
      <c r="I95" s="301" t="s">
        <v>1148</v>
      </c>
      <c r="J95" s="301"/>
      <c r="K95" s="315"/>
    </row>
    <row r="96" s="1" customFormat="1" ht="15" customHeight="1">
      <c r="B96" s="326"/>
      <c r="C96" s="301" t="s">
        <v>38</v>
      </c>
      <c r="D96" s="301"/>
      <c r="E96" s="301"/>
      <c r="F96" s="324" t="s">
        <v>1113</v>
      </c>
      <c r="G96" s="325"/>
      <c r="H96" s="301" t="s">
        <v>1150</v>
      </c>
      <c r="I96" s="301" t="s">
        <v>1148</v>
      </c>
      <c r="J96" s="301"/>
      <c r="K96" s="315"/>
    </row>
    <row r="97" s="1" customFormat="1" ht="15" customHeight="1">
      <c r="B97" s="326"/>
      <c r="C97" s="301" t="s">
        <v>48</v>
      </c>
      <c r="D97" s="301"/>
      <c r="E97" s="301"/>
      <c r="F97" s="324" t="s">
        <v>1113</v>
      </c>
      <c r="G97" s="325"/>
      <c r="H97" s="301" t="s">
        <v>1151</v>
      </c>
      <c r="I97" s="301" t="s">
        <v>1148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1152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1107</v>
      </c>
      <c r="D103" s="316"/>
      <c r="E103" s="316"/>
      <c r="F103" s="316" t="s">
        <v>1108</v>
      </c>
      <c r="G103" s="317"/>
      <c r="H103" s="316" t="s">
        <v>54</v>
      </c>
      <c r="I103" s="316" t="s">
        <v>57</v>
      </c>
      <c r="J103" s="316" t="s">
        <v>1109</v>
      </c>
      <c r="K103" s="315"/>
    </row>
    <row r="104" s="1" customFormat="1" ht="17.25" customHeight="1">
      <c r="B104" s="313"/>
      <c r="C104" s="318" t="s">
        <v>1110</v>
      </c>
      <c r="D104" s="318"/>
      <c r="E104" s="318"/>
      <c r="F104" s="319" t="s">
        <v>1111</v>
      </c>
      <c r="G104" s="320"/>
      <c r="H104" s="318"/>
      <c r="I104" s="318"/>
      <c r="J104" s="318" t="s">
        <v>1112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53</v>
      </c>
      <c r="D106" s="323"/>
      <c r="E106" s="323"/>
      <c r="F106" s="324" t="s">
        <v>1113</v>
      </c>
      <c r="G106" s="301"/>
      <c r="H106" s="301" t="s">
        <v>1153</v>
      </c>
      <c r="I106" s="301" t="s">
        <v>1115</v>
      </c>
      <c r="J106" s="301">
        <v>20</v>
      </c>
      <c r="K106" s="315"/>
    </row>
    <row r="107" s="1" customFormat="1" ht="15" customHeight="1">
      <c r="B107" s="313"/>
      <c r="C107" s="301" t="s">
        <v>1116</v>
      </c>
      <c r="D107" s="301"/>
      <c r="E107" s="301"/>
      <c r="F107" s="324" t="s">
        <v>1113</v>
      </c>
      <c r="G107" s="301"/>
      <c r="H107" s="301" t="s">
        <v>1153</v>
      </c>
      <c r="I107" s="301" t="s">
        <v>1115</v>
      </c>
      <c r="J107" s="301">
        <v>120</v>
      </c>
      <c r="K107" s="315"/>
    </row>
    <row r="108" s="1" customFormat="1" ht="15" customHeight="1">
      <c r="B108" s="326"/>
      <c r="C108" s="301" t="s">
        <v>1118</v>
      </c>
      <c r="D108" s="301"/>
      <c r="E108" s="301"/>
      <c r="F108" s="324" t="s">
        <v>1119</v>
      </c>
      <c r="G108" s="301"/>
      <c r="H108" s="301" t="s">
        <v>1153</v>
      </c>
      <c r="I108" s="301" t="s">
        <v>1115</v>
      </c>
      <c r="J108" s="301">
        <v>50</v>
      </c>
      <c r="K108" s="315"/>
    </row>
    <row r="109" s="1" customFormat="1" ht="15" customHeight="1">
      <c r="B109" s="326"/>
      <c r="C109" s="301" t="s">
        <v>1121</v>
      </c>
      <c r="D109" s="301"/>
      <c r="E109" s="301"/>
      <c r="F109" s="324" t="s">
        <v>1113</v>
      </c>
      <c r="G109" s="301"/>
      <c r="H109" s="301" t="s">
        <v>1153</v>
      </c>
      <c r="I109" s="301" t="s">
        <v>1123</v>
      </c>
      <c r="J109" s="301"/>
      <c r="K109" s="315"/>
    </row>
    <row r="110" s="1" customFormat="1" ht="15" customHeight="1">
      <c r="B110" s="326"/>
      <c r="C110" s="301" t="s">
        <v>1132</v>
      </c>
      <c r="D110" s="301"/>
      <c r="E110" s="301"/>
      <c r="F110" s="324" t="s">
        <v>1119</v>
      </c>
      <c r="G110" s="301"/>
      <c r="H110" s="301" t="s">
        <v>1153</v>
      </c>
      <c r="I110" s="301" t="s">
        <v>1115</v>
      </c>
      <c r="J110" s="301">
        <v>50</v>
      </c>
      <c r="K110" s="315"/>
    </row>
    <row r="111" s="1" customFormat="1" ht="15" customHeight="1">
      <c r="B111" s="326"/>
      <c r="C111" s="301" t="s">
        <v>1140</v>
      </c>
      <c r="D111" s="301"/>
      <c r="E111" s="301"/>
      <c r="F111" s="324" t="s">
        <v>1119</v>
      </c>
      <c r="G111" s="301"/>
      <c r="H111" s="301" t="s">
        <v>1153</v>
      </c>
      <c r="I111" s="301" t="s">
        <v>1115</v>
      </c>
      <c r="J111" s="301">
        <v>50</v>
      </c>
      <c r="K111" s="315"/>
    </row>
    <row r="112" s="1" customFormat="1" ht="15" customHeight="1">
      <c r="B112" s="326"/>
      <c r="C112" s="301" t="s">
        <v>1138</v>
      </c>
      <c r="D112" s="301"/>
      <c r="E112" s="301"/>
      <c r="F112" s="324" t="s">
        <v>1119</v>
      </c>
      <c r="G112" s="301"/>
      <c r="H112" s="301" t="s">
        <v>1153</v>
      </c>
      <c r="I112" s="301" t="s">
        <v>1115</v>
      </c>
      <c r="J112" s="301">
        <v>50</v>
      </c>
      <c r="K112" s="315"/>
    </row>
    <row r="113" s="1" customFormat="1" ht="15" customHeight="1">
      <c r="B113" s="326"/>
      <c r="C113" s="301" t="s">
        <v>53</v>
      </c>
      <c r="D113" s="301"/>
      <c r="E113" s="301"/>
      <c r="F113" s="324" t="s">
        <v>1113</v>
      </c>
      <c r="G113" s="301"/>
      <c r="H113" s="301" t="s">
        <v>1154</v>
      </c>
      <c r="I113" s="301" t="s">
        <v>1115</v>
      </c>
      <c r="J113" s="301">
        <v>20</v>
      </c>
      <c r="K113" s="315"/>
    </row>
    <row r="114" s="1" customFormat="1" ht="15" customHeight="1">
      <c r="B114" s="326"/>
      <c r="C114" s="301" t="s">
        <v>1155</v>
      </c>
      <c r="D114" s="301"/>
      <c r="E114" s="301"/>
      <c r="F114" s="324" t="s">
        <v>1113</v>
      </c>
      <c r="G114" s="301"/>
      <c r="H114" s="301" t="s">
        <v>1156</v>
      </c>
      <c r="I114" s="301" t="s">
        <v>1115</v>
      </c>
      <c r="J114" s="301">
        <v>120</v>
      </c>
      <c r="K114" s="315"/>
    </row>
    <row r="115" s="1" customFormat="1" ht="15" customHeight="1">
      <c r="B115" s="326"/>
      <c r="C115" s="301" t="s">
        <v>38</v>
      </c>
      <c r="D115" s="301"/>
      <c r="E115" s="301"/>
      <c r="F115" s="324" t="s">
        <v>1113</v>
      </c>
      <c r="G115" s="301"/>
      <c r="H115" s="301" t="s">
        <v>1157</v>
      </c>
      <c r="I115" s="301" t="s">
        <v>1148</v>
      </c>
      <c r="J115" s="301"/>
      <c r="K115" s="315"/>
    </row>
    <row r="116" s="1" customFormat="1" ht="15" customHeight="1">
      <c r="B116" s="326"/>
      <c r="C116" s="301" t="s">
        <v>48</v>
      </c>
      <c r="D116" s="301"/>
      <c r="E116" s="301"/>
      <c r="F116" s="324" t="s">
        <v>1113</v>
      </c>
      <c r="G116" s="301"/>
      <c r="H116" s="301" t="s">
        <v>1158</v>
      </c>
      <c r="I116" s="301" t="s">
        <v>1148</v>
      </c>
      <c r="J116" s="301"/>
      <c r="K116" s="315"/>
    </row>
    <row r="117" s="1" customFormat="1" ht="15" customHeight="1">
      <c r="B117" s="326"/>
      <c r="C117" s="301" t="s">
        <v>57</v>
      </c>
      <c r="D117" s="301"/>
      <c r="E117" s="301"/>
      <c r="F117" s="324" t="s">
        <v>1113</v>
      </c>
      <c r="G117" s="301"/>
      <c r="H117" s="301" t="s">
        <v>1159</v>
      </c>
      <c r="I117" s="301" t="s">
        <v>1160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1161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1107</v>
      </c>
      <c r="D123" s="316"/>
      <c r="E123" s="316"/>
      <c r="F123" s="316" t="s">
        <v>1108</v>
      </c>
      <c r="G123" s="317"/>
      <c r="H123" s="316" t="s">
        <v>54</v>
      </c>
      <c r="I123" s="316" t="s">
        <v>57</v>
      </c>
      <c r="J123" s="316" t="s">
        <v>1109</v>
      </c>
      <c r="K123" s="345"/>
    </row>
    <row r="124" s="1" customFormat="1" ht="17.25" customHeight="1">
      <c r="B124" s="344"/>
      <c r="C124" s="318" t="s">
        <v>1110</v>
      </c>
      <c r="D124" s="318"/>
      <c r="E124" s="318"/>
      <c r="F124" s="319" t="s">
        <v>1111</v>
      </c>
      <c r="G124" s="320"/>
      <c r="H124" s="318"/>
      <c r="I124" s="318"/>
      <c r="J124" s="318" t="s">
        <v>1112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1116</v>
      </c>
      <c r="D126" s="323"/>
      <c r="E126" s="323"/>
      <c r="F126" s="324" t="s">
        <v>1113</v>
      </c>
      <c r="G126" s="301"/>
      <c r="H126" s="301" t="s">
        <v>1153</v>
      </c>
      <c r="I126" s="301" t="s">
        <v>1115</v>
      </c>
      <c r="J126" s="301">
        <v>120</v>
      </c>
      <c r="K126" s="349"/>
    </row>
    <row r="127" s="1" customFormat="1" ht="15" customHeight="1">
      <c r="B127" s="346"/>
      <c r="C127" s="301" t="s">
        <v>1162</v>
      </c>
      <c r="D127" s="301"/>
      <c r="E127" s="301"/>
      <c r="F127" s="324" t="s">
        <v>1113</v>
      </c>
      <c r="G127" s="301"/>
      <c r="H127" s="301" t="s">
        <v>1163</v>
      </c>
      <c r="I127" s="301" t="s">
        <v>1115</v>
      </c>
      <c r="J127" s="301" t="s">
        <v>1164</v>
      </c>
      <c r="K127" s="349"/>
    </row>
    <row r="128" s="1" customFormat="1" ht="15" customHeight="1">
      <c r="B128" s="346"/>
      <c r="C128" s="301" t="s">
        <v>1061</v>
      </c>
      <c r="D128" s="301"/>
      <c r="E128" s="301"/>
      <c r="F128" s="324" t="s">
        <v>1113</v>
      </c>
      <c r="G128" s="301"/>
      <c r="H128" s="301" t="s">
        <v>1165</v>
      </c>
      <c r="I128" s="301" t="s">
        <v>1115</v>
      </c>
      <c r="J128" s="301" t="s">
        <v>1164</v>
      </c>
      <c r="K128" s="349"/>
    </row>
    <row r="129" s="1" customFormat="1" ht="15" customHeight="1">
      <c r="B129" s="346"/>
      <c r="C129" s="301" t="s">
        <v>1124</v>
      </c>
      <c r="D129" s="301"/>
      <c r="E129" s="301"/>
      <c r="F129" s="324" t="s">
        <v>1119</v>
      </c>
      <c r="G129" s="301"/>
      <c r="H129" s="301" t="s">
        <v>1125</v>
      </c>
      <c r="I129" s="301" t="s">
        <v>1115</v>
      </c>
      <c r="J129" s="301">
        <v>15</v>
      </c>
      <c r="K129" s="349"/>
    </row>
    <row r="130" s="1" customFormat="1" ht="15" customHeight="1">
      <c r="B130" s="346"/>
      <c r="C130" s="327" t="s">
        <v>1126</v>
      </c>
      <c r="D130" s="327"/>
      <c r="E130" s="327"/>
      <c r="F130" s="328" t="s">
        <v>1119</v>
      </c>
      <c r="G130" s="327"/>
      <c r="H130" s="327" t="s">
        <v>1127</v>
      </c>
      <c r="I130" s="327" t="s">
        <v>1115</v>
      </c>
      <c r="J130" s="327">
        <v>15</v>
      </c>
      <c r="K130" s="349"/>
    </row>
    <row r="131" s="1" customFormat="1" ht="15" customHeight="1">
      <c r="B131" s="346"/>
      <c r="C131" s="327" t="s">
        <v>1128</v>
      </c>
      <c r="D131" s="327"/>
      <c r="E131" s="327"/>
      <c r="F131" s="328" t="s">
        <v>1119</v>
      </c>
      <c r="G131" s="327"/>
      <c r="H131" s="327" t="s">
        <v>1129</v>
      </c>
      <c r="I131" s="327" t="s">
        <v>1115</v>
      </c>
      <c r="J131" s="327">
        <v>20</v>
      </c>
      <c r="K131" s="349"/>
    </row>
    <row r="132" s="1" customFormat="1" ht="15" customHeight="1">
      <c r="B132" s="346"/>
      <c r="C132" s="327" t="s">
        <v>1130</v>
      </c>
      <c r="D132" s="327"/>
      <c r="E132" s="327"/>
      <c r="F132" s="328" t="s">
        <v>1119</v>
      </c>
      <c r="G132" s="327"/>
      <c r="H132" s="327" t="s">
        <v>1131</v>
      </c>
      <c r="I132" s="327" t="s">
        <v>1115</v>
      </c>
      <c r="J132" s="327">
        <v>20</v>
      </c>
      <c r="K132" s="349"/>
    </row>
    <row r="133" s="1" customFormat="1" ht="15" customHeight="1">
      <c r="B133" s="346"/>
      <c r="C133" s="301" t="s">
        <v>1118</v>
      </c>
      <c r="D133" s="301"/>
      <c r="E133" s="301"/>
      <c r="F133" s="324" t="s">
        <v>1119</v>
      </c>
      <c r="G133" s="301"/>
      <c r="H133" s="301" t="s">
        <v>1153</v>
      </c>
      <c r="I133" s="301" t="s">
        <v>1115</v>
      </c>
      <c r="J133" s="301">
        <v>50</v>
      </c>
      <c r="K133" s="349"/>
    </row>
    <row r="134" s="1" customFormat="1" ht="15" customHeight="1">
      <c r="B134" s="346"/>
      <c r="C134" s="301" t="s">
        <v>1132</v>
      </c>
      <c r="D134" s="301"/>
      <c r="E134" s="301"/>
      <c r="F134" s="324" t="s">
        <v>1119</v>
      </c>
      <c r="G134" s="301"/>
      <c r="H134" s="301" t="s">
        <v>1153</v>
      </c>
      <c r="I134" s="301" t="s">
        <v>1115</v>
      </c>
      <c r="J134" s="301">
        <v>50</v>
      </c>
      <c r="K134" s="349"/>
    </row>
    <row r="135" s="1" customFormat="1" ht="15" customHeight="1">
      <c r="B135" s="346"/>
      <c r="C135" s="301" t="s">
        <v>1138</v>
      </c>
      <c r="D135" s="301"/>
      <c r="E135" s="301"/>
      <c r="F135" s="324" t="s">
        <v>1119</v>
      </c>
      <c r="G135" s="301"/>
      <c r="H135" s="301" t="s">
        <v>1153</v>
      </c>
      <c r="I135" s="301" t="s">
        <v>1115</v>
      </c>
      <c r="J135" s="301">
        <v>50</v>
      </c>
      <c r="K135" s="349"/>
    </row>
    <row r="136" s="1" customFormat="1" ht="15" customHeight="1">
      <c r="B136" s="346"/>
      <c r="C136" s="301" t="s">
        <v>1140</v>
      </c>
      <c r="D136" s="301"/>
      <c r="E136" s="301"/>
      <c r="F136" s="324" t="s">
        <v>1119</v>
      </c>
      <c r="G136" s="301"/>
      <c r="H136" s="301" t="s">
        <v>1153</v>
      </c>
      <c r="I136" s="301" t="s">
        <v>1115</v>
      </c>
      <c r="J136" s="301">
        <v>50</v>
      </c>
      <c r="K136" s="349"/>
    </row>
    <row r="137" s="1" customFormat="1" ht="15" customHeight="1">
      <c r="B137" s="346"/>
      <c r="C137" s="301" t="s">
        <v>1141</v>
      </c>
      <c r="D137" s="301"/>
      <c r="E137" s="301"/>
      <c r="F137" s="324" t="s">
        <v>1119</v>
      </c>
      <c r="G137" s="301"/>
      <c r="H137" s="301" t="s">
        <v>1166</v>
      </c>
      <c r="I137" s="301" t="s">
        <v>1115</v>
      </c>
      <c r="J137" s="301">
        <v>255</v>
      </c>
      <c r="K137" s="349"/>
    </row>
    <row r="138" s="1" customFormat="1" ht="15" customHeight="1">
      <c r="B138" s="346"/>
      <c r="C138" s="301" t="s">
        <v>1143</v>
      </c>
      <c r="D138" s="301"/>
      <c r="E138" s="301"/>
      <c r="F138" s="324" t="s">
        <v>1113</v>
      </c>
      <c r="G138" s="301"/>
      <c r="H138" s="301" t="s">
        <v>1167</v>
      </c>
      <c r="I138" s="301" t="s">
        <v>1145</v>
      </c>
      <c r="J138" s="301"/>
      <c r="K138" s="349"/>
    </row>
    <row r="139" s="1" customFormat="1" ht="15" customHeight="1">
      <c r="B139" s="346"/>
      <c r="C139" s="301" t="s">
        <v>1146</v>
      </c>
      <c r="D139" s="301"/>
      <c r="E139" s="301"/>
      <c r="F139" s="324" t="s">
        <v>1113</v>
      </c>
      <c r="G139" s="301"/>
      <c r="H139" s="301" t="s">
        <v>1168</v>
      </c>
      <c r="I139" s="301" t="s">
        <v>1148</v>
      </c>
      <c r="J139" s="301"/>
      <c r="K139" s="349"/>
    </row>
    <row r="140" s="1" customFormat="1" ht="15" customHeight="1">
      <c r="B140" s="346"/>
      <c r="C140" s="301" t="s">
        <v>1149</v>
      </c>
      <c r="D140" s="301"/>
      <c r="E140" s="301"/>
      <c r="F140" s="324" t="s">
        <v>1113</v>
      </c>
      <c r="G140" s="301"/>
      <c r="H140" s="301" t="s">
        <v>1149</v>
      </c>
      <c r="I140" s="301" t="s">
        <v>1148</v>
      </c>
      <c r="J140" s="301"/>
      <c r="K140" s="349"/>
    </row>
    <row r="141" s="1" customFormat="1" ht="15" customHeight="1">
      <c r="B141" s="346"/>
      <c r="C141" s="301" t="s">
        <v>38</v>
      </c>
      <c r="D141" s="301"/>
      <c r="E141" s="301"/>
      <c r="F141" s="324" t="s">
        <v>1113</v>
      </c>
      <c r="G141" s="301"/>
      <c r="H141" s="301" t="s">
        <v>1169</v>
      </c>
      <c r="I141" s="301" t="s">
        <v>1148</v>
      </c>
      <c r="J141" s="301"/>
      <c r="K141" s="349"/>
    </row>
    <row r="142" s="1" customFormat="1" ht="15" customHeight="1">
      <c r="B142" s="346"/>
      <c r="C142" s="301" t="s">
        <v>1170</v>
      </c>
      <c r="D142" s="301"/>
      <c r="E142" s="301"/>
      <c r="F142" s="324" t="s">
        <v>1113</v>
      </c>
      <c r="G142" s="301"/>
      <c r="H142" s="301" t="s">
        <v>1171</v>
      </c>
      <c r="I142" s="301" t="s">
        <v>1148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1172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1107</v>
      </c>
      <c r="D148" s="316"/>
      <c r="E148" s="316"/>
      <c r="F148" s="316" t="s">
        <v>1108</v>
      </c>
      <c r="G148" s="317"/>
      <c r="H148" s="316" t="s">
        <v>54</v>
      </c>
      <c r="I148" s="316" t="s">
        <v>57</v>
      </c>
      <c r="J148" s="316" t="s">
        <v>1109</v>
      </c>
      <c r="K148" s="315"/>
    </row>
    <row r="149" s="1" customFormat="1" ht="17.25" customHeight="1">
      <c r="B149" s="313"/>
      <c r="C149" s="318" t="s">
        <v>1110</v>
      </c>
      <c r="D149" s="318"/>
      <c r="E149" s="318"/>
      <c r="F149" s="319" t="s">
        <v>1111</v>
      </c>
      <c r="G149" s="320"/>
      <c r="H149" s="318"/>
      <c r="I149" s="318"/>
      <c r="J149" s="318" t="s">
        <v>1112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1116</v>
      </c>
      <c r="D151" s="301"/>
      <c r="E151" s="301"/>
      <c r="F151" s="354" t="s">
        <v>1113</v>
      </c>
      <c r="G151" s="301"/>
      <c r="H151" s="353" t="s">
        <v>1153</v>
      </c>
      <c r="I151" s="353" t="s">
        <v>1115</v>
      </c>
      <c r="J151" s="353">
        <v>120</v>
      </c>
      <c r="K151" s="349"/>
    </row>
    <row r="152" s="1" customFormat="1" ht="15" customHeight="1">
      <c r="B152" s="326"/>
      <c r="C152" s="353" t="s">
        <v>1162</v>
      </c>
      <c r="D152" s="301"/>
      <c r="E152" s="301"/>
      <c r="F152" s="354" t="s">
        <v>1113</v>
      </c>
      <c r="G152" s="301"/>
      <c r="H152" s="353" t="s">
        <v>1173</v>
      </c>
      <c r="I152" s="353" t="s">
        <v>1115</v>
      </c>
      <c r="J152" s="353" t="s">
        <v>1164</v>
      </c>
      <c r="K152" s="349"/>
    </row>
    <row r="153" s="1" customFormat="1" ht="15" customHeight="1">
      <c r="B153" s="326"/>
      <c r="C153" s="353" t="s">
        <v>1061</v>
      </c>
      <c r="D153" s="301"/>
      <c r="E153" s="301"/>
      <c r="F153" s="354" t="s">
        <v>1113</v>
      </c>
      <c r="G153" s="301"/>
      <c r="H153" s="353" t="s">
        <v>1174</v>
      </c>
      <c r="I153" s="353" t="s">
        <v>1115</v>
      </c>
      <c r="J153" s="353" t="s">
        <v>1164</v>
      </c>
      <c r="K153" s="349"/>
    </row>
    <row r="154" s="1" customFormat="1" ht="15" customHeight="1">
      <c r="B154" s="326"/>
      <c r="C154" s="353" t="s">
        <v>1118</v>
      </c>
      <c r="D154" s="301"/>
      <c r="E154" s="301"/>
      <c r="F154" s="354" t="s">
        <v>1119</v>
      </c>
      <c r="G154" s="301"/>
      <c r="H154" s="353" t="s">
        <v>1153</v>
      </c>
      <c r="I154" s="353" t="s">
        <v>1115</v>
      </c>
      <c r="J154" s="353">
        <v>50</v>
      </c>
      <c r="K154" s="349"/>
    </row>
    <row r="155" s="1" customFormat="1" ht="15" customHeight="1">
      <c r="B155" s="326"/>
      <c r="C155" s="353" t="s">
        <v>1121</v>
      </c>
      <c r="D155" s="301"/>
      <c r="E155" s="301"/>
      <c r="F155" s="354" t="s">
        <v>1113</v>
      </c>
      <c r="G155" s="301"/>
      <c r="H155" s="353" t="s">
        <v>1153</v>
      </c>
      <c r="I155" s="353" t="s">
        <v>1123</v>
      </c>
      <c r="J155" s="353"/>
      <c r="K155" s="349"/>
    </row>
    <row r="156" s="1" customFormat="1" ht="15" customHeight="1">
      <c r="B156" s="326"/>
      <c r="C156" s="353" t="s">
        <v>1132</v>
      </c>
      <c r="D156" s="301"/>
      <c r="E156" s="301"/>
      <c r="F156" s="354" t="s">
        <v>1119</v>
      </c>
      <c r="G156" s="301"/>
      <c r="H156" s="353" t="s">
        <v>1153</v>
      </c>
      <c r="I156" s="353" t="s">
        <v>1115</v>
      </c>
      <c r="J156" s="353">
        <v>50</v>
      </c>
      <c r="K156" s="349"/>
    </row>
    <row r="157" s="1" customFormat="1" ht="15" customHeight="1">
      <c r="B157" s="326"/>
      <c r="C157" s="353" t="s">
        <v>1140</v>
      </c>
      <c r="D157" s="301"/>
      <c r="E157" s="301"/>
      <c r="F157" s="354" t="s">
        <v>1119</v>
      </c>
      <c r="G157" s="301"/>
      <c r="H157" s="353" t="s">
        <v>1153</v>
      </c>
      <c r="I157" s="353" t="s">
        <v>1115</v>
      </c>
      <c r="J157" s="353">
        <v>50</v>
      </c>
      <c r="K157" s="349"/>
    </row>
    <row r="158" s="1" customFormat="1" ht="15" customHeight="1">
      <c r="B158" s="326"/>
      <c r="C158" s="353" t="s">
        <v>1138</v>
      </c>
      <c r="D158" s="301"/>
      <c r="E158" s="301"/>
      <c r="F158" s="354" t="s">
        <v>1119</v>
      </c>
      <c r="G158" s="301"/>
      <c r="H158" s="353" t="s">
        <v>1153</v>
      </c>
      <c r="I158" s="353" t="s">
        <v>1115</v>
      </c>
      <c r="J158" s="353">
        <v>50</v>
      </c>
      <c r="K158" s="349"/>
    </row>
    <row r="159" s="1" customFormat="1" ht="15" customHeight="1">
      <c r="B159" s="326"/>
      <c r="C159" s="353" t="s">
        <v>142</v>
      </c>
      <c r="D159" s="301"/>
      <c r="E159" s="301"/>
      <c r="F159" s="354" t="s">
        <v>1113</v>
      </c>
      <c r="G159" s="301"/>
      <c r="H159" s="353" t="s">
        <v>1175</v>
      </c>
      <c r="I159" s="353" t="s">
        <v>1115</v>
      </c>
      <c r="J159" s="353" t="s">
        <v>1176</v>
      </c>
      <c r="K159" s="349"/>
    </row>
    <row r="160" s="1" customFormat="1" ht="15" customHeight="1">
      <c r="B160" s="326"/>
      <c r="C160" s="353" t="s">
        <v>1177</v>
      </c>
      <c r="D160" s="301"/>
      <c r="E160" s="301"/>
      <c r="F160" s="354" t="s">
        <v>1113</v>
      </c>
      <c r="G160" s="301"/>
      <c r="H160" s="353" t="s">
        <v>1178</v>
      </c>
      <c r="I160" s="353" t="s">
        <v>1148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1179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1107</v>
      </c>
      <c r="D166" s="316"/>
      <c r="E166" s="316"/>
      <c r="F166" s="316" t="s">
        <v>1108</v>
      </c>
      <c r="G166" s="358"/>
      <c r="H166" s="359" t="s">
        <v>54</v>
      </c>
      <c r="I166" s="359" t="s">
        <v>57</v>
      </c>
      <c r="J166" s="316" t="s">
        <v>1109</v>
      </c>
      <c r="K166" s="293"/>
    </row>
    <row r="167" s="1" customFormat="1" ht="17.25" customHeight="1">
      <c r="B167" s="294"/>
      <c r="C167" s="318" t="s">
        <v>1110</v>
      </c>
      <c r="D167" s="318"/>
      <c r="E167" s="318"/>
      <c r="F167" s="319" t="s">
        <v>1111</v>
      </c>
      <c r="G167" s="360"/>
      <c r="H167" s="361"/>
      <c r="I167" s="361"/>
      <c r="J167" s="318" t="s">
        <v>1112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1116</v>
      </c>
      <c r="D169" s="301"/>
      <c r="E169" s="301"/>
      <c r="F169" s="324" t="s">
        <v>1113</v>
      </c>
      <c r="G169" s="301"/>
      <c r="H169" s="301" t="s">
        <v>1153</v>
      </c>
      <c r="I169" s="301" t="s">
        <v>1115</v>
      </c>
      <c r="J169" s="301">
        <v>120</v>
      </c>
      <c r="K169" s="349"/>
    </row>
    <row r="170" s="1" customFormat="1" ht="15" customHeight="1">
      <c r="B170" s="326"/>
      <c r="C170" s="301" t="s">
        <v>1162</v>
      </c>
      <c r="D170" s="301"/>
      <c r="E170" s="301"/>
      <c r="F170" s="324" t="s">
        <v>1113</v>
      </c>
      <c r="G170" s="301"/>
      <c r="H170" s="301" t="s">
        <v>1163</v>
      </c>
      <c r="I170" s="301" t="s">
        <v>1115</v>
      </c>
      <c r="J170" s="301" t="s">
        <v>1164</v>
      </c>
      <c r="K170" s="349"/>
    </row>
    <row r="171" s="1" customFormat="1" ht="15" customHeight="1">
      <c r="B171" s="326"/>
      <c r="C171" s="301" t="s">
        <v>1061</v>
      </c>
      <c r="D171" s="301"/>
      <c r="E171" s="301"/>
      <c r="F171" s="324" t="s">
        <v>1113</v>
      </c>
      <c r="G171" s="301"/>
      <c r="H171" s="301" t="s">
        <v>1180</v>
      </c>
      <c r="I171" s="301" t="s">
        <v>1115</v>
      </c>
      <c r="J171" s="301" t="s">
        <v>1164</v>
      </c>
      <c r="K171" s="349"/>
    </row>
    <row r="172" s="1" customFormat="1" ht="15" customHeight="1">
      <c r="B172" s="326"/>
      <c r="C172" s="301" t="s">
        <v>1118</v>
      </c>
      <c r="D172" s="301"/>
      <c r="E172" s="301"/>
      <c r="F172" s="324" t="s">
        <v>1119</v>
      </c>
      <c r="G172" s="301"/>
      <c r="H172" s="301" t="s">
        <v>1180</v>
      </c>
      <c r="I172" s="301" t="s">
        <v>1115</v>
      </c>
      <c r="J172" s="301">
        <v>50</v>
      </c>
      <c r="K172" s="349"/>
    </row>
    <row r="173" s="1" customFormat="1" ht="15" customHeight="1">
      <c r="B173" s="326"/>
      <c r="C173" s="301" t="s">
        <v>1121</v>
      </c>
      <c r="D173" s="301"/>
      <c r="E173" s="301"/>
      <c r="F173" s="324" t="s">
        <v>1113</v>
      </c>
      <c r="G173" s="301"/>
      <c r="H173" s="301" t="s">
        <v>1180</v>
      </c>
      <c r="I173" s="301" t="s">
        <v>1123</v>
      </c>
      <c r="J173" s="301"/>
      <c r="K173" s="349"/>
    </row>
    <row r="174" s="1" customFormat="1" ht="15" customHeight="1">
      <c r="B174" s="326"/>
      <c r="C174" s="301" t="s">
        <v>1132</v>
      </c>
      <c r="D174" s="301"/>
      <c r="E174" s="301"/>
      <c r="F174" s="324" t="s">
        <v>1119</v>
      </c>
      <c r="G174" s="301"/>
      <c r="H174" s="301" t="s">
        <v>1180</v>
      </c>
      <c r="I174" s="301" t="s">
        <v>1115</v>
      </c>
      <c r="J174" s="301">
        <v>50</v>
      </c>
      <c r="K174" s="349"/>
    </row>
    <row r="175" s="1" customFormat="1" ht="15" customHeight="1">
      <c r="B175" s="326"/>
      <c r="C175" s="301" t="s">
        <v>1140</v>
      </c>
      <c r="D175" s="301"/>
      <c r="E175" s="301"/>
      <c r="F175" s="324" t="s">
        <v>1119</v>
      </c>
      <c r="G175" s="301"/>
      <c r="H175" s="301" t="s">
        <v>1180</v>
      </c>
      <c r="I175" s="301" t="s">
        <v>1115</v>
      </c>
      <c r="J175" s="301">
        <v>50</v>
      </c>
      <c r="K175" s="349"/>
    </row>
    <row r="176" s="1" customFormat="1" ht="15" customHeight="1">
      <c r="B176" s="326"/>
      <c r="C176" s="301" t="s">
        <v>1138</v>
      </c>
      <c r="D176" s="301"/>
      <c r="E176" s="301"/>
      <c r="F176" s="324" t="s">
        <v>1119</v>
      </c>
      <c r="G176" s="301"/>
      <c r="H176" s="301" t="s">
        <v>1180</v>
      </c>
      <c r="I176" s="301" t="s">
        <v>1115</v>
      </c>
      <c r="J176" s="301">
        <v>50</v>
      </c>
      <c r="K176" s="349"/>
    </row>
    <row r="177" s="1" customFormat="1" ht="15" customHeight="1">
      <c r="B177" s="326"/>
      <c r="C177" s="301" t="s">
        <v>154</v>
      </c>
      <c r="D177" s="301"/>
      <c r="E177" s="301"/>
      <c r="F177" s="324" t="s">
        <v>1113</v>
      </c>
      <c r="G177" s="301"/>
      <c r="H177" s="301" t="s">
        <v>1181</v>
      </c>
      <c r="I177" s="301" t="s">
        <v>1182</v>
      </c>
      <c r="J177" s="301"/>
      <c r="K177" s="349"/>
    </row>
    <row r="178" s="1" customFormat="1" ht="15" customHeight="1">
      <c r="B178" s="326"/>
      <c r="C178" s="301" t="s">
        <v>57</v>
      </c>
      <c r="D178" s="301"/>
      <c r="E178" s="301"/>
      <c r="F178" s="324" t="s">
        <v>1113</v>
      </c>
      <c r="G178" s="301"/>
      <c r="H178" s="301" t="s">
        <v>1183</v>
      </c>
      <c r="I178" s="301" t="s">
        <v>1184</v>
      </c>
      <c r="J178" s="301">
        <v>1</v>
      </c>
      <c r="K178" s="349"/>
    </row>
    <row r="179" s="1" customFormat="1" ht="15" customHeight="1">
      <c r="B179" s="326"/>
      <c r="C179" s="301" t="s">
        <v>53</v>
      </c>
      <c r="D179" s="301"/>
      <c r="E179" s="301"/>
      <c r="F179" s="324" t="s">
        <v>1113</v>
      </c>
      <c r="G179" s="301"/>
      <c r="H179" s="301" t="s">
        <v>1185</v>
      </c>
      <c r="I179" s="301" t="s">
        <v>1115</v>
      </c>
      <c r="J179" s="301">
        <v>20</v>
      </c>
      <c r="K179" s="349"/>
    </row>
    <row r="180" s="1" customFormat="1" ht="15" customHeight="1">
      <c r="B180" s="326"/>
      <c r="C180" s="301" t="s">
        <v>54</v>
      </c>
      <c r="D180" s="301"/>
      <c r="E180" s="301"/>
      <c r="F180" s="324" t="s">
        <v>1113</v>
      </c>
      <c r="G180" s="301"/>
      <c r="H180" s="301" t="s">
        <v>1186</v>
      </c>
      <c r="I180" s="301" t="s">
        <v>1115</v>
      </c>
      <c r="J180" s="301">
        <v>255</v>
      </c>
      <c r="K180" s="349"/>
    </row>
    <row r="181" s="1" customFormat="1" ht="15" customHeight="1">
      <c r="B181" s="326"/>
      <c r="C181" s="301" t="s">
        <v>155</v>
      </c>
      <c r="D181" s="301"/>
      <c r="E181" s="301"/>
      <c r="F181" s="324" t="s">
        <v>1113</v>
      </c>
      <c r="G181" s="301"/>
      <c r="H181" s="301" t="s">
        <v>1077</v>
      </c>
      <c r="I181" s="301" t="s">
        <v>1115</v>
      </c>
      <c r="J181" s="301">
        <v>10</v>
      </c>
      <c r="K181" s="349"/>
    </row>
    <row r="182" s="1" customFormat="1" ht="15" customHeight="1">
      <c r="B182" s="326"/>
      <c r="C182" s="301" t="s">
        <v>156</v>
      </c>
      <c r="D182" s="301"/>
      <c r="E182" s="301"/>
      <c r="F182" s="324" t="s">
        <v>1113</v>
      </c>
      <c r="G182" s="301"/>
      <c r="H182" s="301" t="s">
        <v>1187</v>
      </c>
      <c r="I182" s="301" t="s">
        <v>1148</v>
      </c>
      <c r="J182" s="301"/>
      <c r="K182" s="349"/>
    </row>
    <row r="183" s="1" customFormat="1" ht="15" customHeight="1">
      <c r="B183" s="326"/>
      <c r="C183" s="301" t="s">
        <v>1188</v>
      </c>
      <c r="D183" s="301"/>
      <c r="E183" s="301"/>
      <c r="F183" s="324" t="s">
        <v>1113</v>
      </c>
      <c r="G183" s="301"/>
      <c r="H183" s="301" t="s">
        <v>1189</v>
      </c>
      <c r="I183" s="301" t="s">
        <v>1148</v>
      </c>
      <c r="J183" s="301"/>
      <c r="K183" s="349"/>
    </row>
    <row r="184" s="1" customFormat="1" ht="15" customHeight="1">
      <c r="B184" s="326"/>
      <c r="C184" s="301" t="s">
        <v>1177</v>
      </c>
      <c r="D184" s="301"/>
      <c r="E184" s="301"/>
      <c r="F184" s="324" t="s">
        <v>1113</v>
      </c>
      <c r="G184" s="301"/>
      <c r="H184" s="301" t="s">
        <v>1190</v>
      </c>
      <c r="I184" s="301" t="s">
        <v>1148</v>
      </c>
      <c r="J184" s="301"/>
      <c r="K184" s="349"/>
    </row>
    <row r="185" s="1" customFormat="1" ht="15" customHeight="1">
      <c r="B185" s="326"/>
      <c r="C185" s="301" t="s">
        <v>158</v>
      </c>
      <c r="D185" s="301"/>
      <c r="E185" s="301"/>
      <c r="F185" s="324" t="s">
        <v>1119</v>
      </c>
      <c r="G185" s="301"/>
      <c r="H185" s="301" t="s">
        <v>1191</v>
      </c>
      <c r="I185" s="301" t="s">
        <v>1115</v>
      </c>
      <c r="J185" s="301">
        <v>50</v>
      </c>
      <c r="K185" s="349"/>
    </row>
    <row r="186" s="1" customFormat="1" ht="15" customHeight="1">
      <c r="B186" s="326"/>
      <c r="C186" s="301" t="s">
        <v>1192</v>
      </c>
      <c r="D186" s="301"/>
      <c r="E186" s="301"/>
      <c r="F186" s="324" t="s">
        <v>1119</v>
      </c>
      <c r="G186" s="301"/>
      <c r="H186" s="301" t="s">
        <v>1193</v>
      </c>
      <c r="I186" s="301" t="s">
        <v>1194</v>
      </c>
      <c r="J186" s="301"/>
      <c r="K186" s="349"/>
    </row>
    <row r="187" s="1" customFormat="1" ht="15" customHeight="1">
      <c r="B187" s="326"/>
      <c r="C187" s="301" t="s">
        <v>1195</v>
      </c>
      <c r="D187" s="301"/>
      <c r="E187" s="301"/>
      <c r="F187" s="324" t="s">
        <v>1119</v>
      </c>
      <c r="G187" s="301"/>
      <c r="H187" s="301" t="s">
        <v>1196</v>
      </c>
      <c r="I187" s="301" t="s">
        <v>1194</v>
      </c>
      <c r="J187" s="301"/>
      <c r="K187" s="349"/>
    </row>
    <row r="188" s="1" customFormat="1" ht="15" customHeight="1">
      <c r="B188" s="326"/>
      <c r="C188" s="301" t="s">
        <v>1197</v>
      </c>
      <c r="D188" s="301"/>
      <c r="E188" s="301"/>
      <c r="F188" s="324" t="s">
        <v>1119</v>
      </c>
      <c r="G188" s="301"/>
      <c r="H188" s="301" t="s">
        <v>1198</v>
      </c>
      <c r="I188" s="301" t="s">
        <v>1194</v>
      </c>
      <c r="J188" s="301"/>
      <c r="K188" s="349"/>
    </row>
    <row r="189" s="1" customFormat="1" ht="15" customHeight="1">
      <c r="B189" s="326"/>
      <c r="C189" s="362" t="s">
        <v>1199</v>
      </c>
      <c r="D189" s="301"/>
      <c r="E189" s="301"/>
      <c r="F189" s="324" t="s">
        <v>1119</v>
      </c>
      <c r="G189" s="301"/>
      <c r="H189" s="301" t="s">
        <v>1200</v>
      </c>
      <c r="I189" s="301" t="s">
        <v>1201</v>
      </c>
      <c r="J189" s="363" t="s">
        <v>1202</v>
      </c>
      <c r="K189" s="349"/>
    </row>
    <row r="190" s="17" customFormat="1" ht="15" customHeight="1">
      <c r="B190" s="364"/>
      <c r="C190" s="365" t="s">
        <v>1203</v>
      </c>
      <c r="D190" s="366"/>
      <c r="E190" s="366"/>
      <c r="F190" s="367" t="s">
        <v>1119</v>
      </c>
      <c r="G190" s="366"/>
      <c r="H190" s="366" t="s">
        <v>1204</v>
      </c>
      <c r="I190" s="366" t="s">
        <v>1201</v>
      </c>
      <c r="J190" s="368" t="s">
        <v>1202</v>
      </c>
      <c r="K190" s="369"/>
    </row>
    <row r="191" s="1" customFormat="1" ht="15" customHeight="1">
      <c r="B191" s="326"/>
      <c r="C191" s="362" t="s">
        <v>42</v>
      </c>
      <c r="D191" s="301"/>
      <c r="E191" s="301"/>
      <c r="F191" s="324" t="s">
        <v>1113</v>
      </c>
      <c r="G191" s="301"/>
      <c r="H191" s="298" t="s">
        <v>1205</v>
      </c>
      <c r="I191" s="301" t="s">
        <v>1206</v>
      </c>
      <c r="J191" s="301"/>
      <c r="K191" s="349"/>
    </row>
    <row r="192" s="1" customFormat="1" ht="15" customHeight="1">
      <c r="B192" s="326"/>
      <c r="C192" s="362" t="s">
        <v>1207</v>
      </c>
      <c r="D192" s="301"/>
      <c r="E192" s="301"/>
      <c r="F192" s="324" t="s">
        <v>1113</v>
      </c>
      <c r="G192" s="301"/>
      <c r="H192" s="301" t="s">
        <v>1208</v>
      </c>
      <c r="I192" s="301" t="s">
        <v>1148</v>
      </c>
      <c r="J192" s="301"/>
      <c r="K192" s="349"/>
    </row>
    <row r="193" s="1" customFormat="1" ht="15" customHeight="1">
      <c r="B193" s="326"/>
      <c r="C193" s="362" t="s">
        <v>1209</v>
      </c>
      <c r="D193" s="301"/>
      <c r="E193" s="301"/>
      <c r="F193" s="324" t="s">
        <v>1113</v>
      </c>
      <c r="G193" s="301"/>
      <c r="H193" s="301" t="s">
        <v>1210</v>
      </c>
      <c r="I193" s="301" t="s">
        <v>1148</v>
      </c>
      <c r="J193" s="301"/>
      <c r="K193" s="349"/>
    </row>
    <row r="194" s="1" customFormat="1" ht="15" customHeight="1">
      <c r="B194" s="326"/>
      <c r="C194" s="362" t="s">
        <v>1211</v>
      </c>
      <c r="D194" s="301"/>
      <c r="E194" s="301"/>
      <c r="F194" s="324" t="s">
        <v>1119</v>
      </c>
      <c r="G194" s="301"/>
      <c r="H194" s="301" t="s">
        <v>1212</v>
      </c>
      <c r="I194" s="301" t="s">
        <v>1148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1213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1214</v>
      </c>
      <c r="D201" s="371"/>
      <c r="E201" s="371"/>
      <c r="F201" s="371" t="s">
        <v>1215</v>
      </c>
      <c r="G201" s="372"/>
      <c r="H201" s="371" t="s">
        <v>1216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1206</v>
      </c>
      <c r="D203" s="301"/>
      <c r="E203" s="301"/>
      <c r="F203" s="324" t="s">
        <v>43</v>
      </c>
      <c r="G203" s="301"/>
      <c r="H203" s="301" t="s">
        <v>1217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44</v>
      </c>
      <c r="G204" s="301"/>
      <c r="H204" s="301" t="s">
        <v>1218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47</v>
      </c>
      <c r="G205" s="301"/>
      <c r="H205" s="301" t="s">
        <v>1219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45</v>
      </c>
      <c r="G206" s="301"/>
      <c r="H206" s="301" t="s">
        <v>1220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46</v>
      </c>
      <c r="G207" s="301"/>
      <c r="H207" s="301" t="s">
        <v>1221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1160</v>
      </c>
      <c r="D209" s="301"/>
      <c r="E209" s="301"/>
      <c r="F209" s="324" t="s">
        <v>79</v>
      </c>
      <c r="G209" s="301"/>
      <c r="H209" s="301" t="s">
        <v>1222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1055</v>
      </c>
      <c r="G210" s="301"/>
      <c r="H210" s="301" t="s">
        <v>1056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1053</v>
      </c>
      <c r="G211" s="301"/>
      <c r="H211" s="301" t="s">
        <v>1223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1057</v>
      </c>
      <c r="G212" s="362"/>
      <c r="H212" s="353" t="s">
        <v>1058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1059</v>
      </c>
      <c r="G213" s="362"/>
      <c r="H213" s="353" t="s">
        <v>1224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1184</v>
      </c>
      <c r="D215" s="301"/>
      <c r="E215" s="301"/>
      <c r="F215" s="324">
        <v>1</v>
      </c>
      <c r="G215" s="362"/>
      <c r="H215" s="353" t="s">
        <v>1225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1226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1227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1228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2024-05-02T10:57:23Z</dcterms:created>
  <dcterms:modified xsi:type="dcterms:W3CDTF">2024-05-02T10:57:30Z</dcterms:modified>
</cp:coreProperties>
</file>